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862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'10机关运行经费'!$A$1:C11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C12" i="10"/>
  <c r="G36" i="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Q17"/>
  <c r="P17"/>
  <c r="O17"/>
  <c r="N17"/>
  <c r="M17"/>
  <c r="L17"/>
  <c r="K17"/>
  <c r="J17"/>
  <c r="I17"/>
  <c r="H17"/>
  <c r="G17"/>
  <c r="G16"/>
  <c r="G15"/>
  <c r="G14"/>
  <c r="G13"/>
  <c r="G12"/>
  <c r="G11"/>
  <c r="G10"/>
  <c r="G9"/>
  <c r="P8"/>
  <c r="O8"/>
  <c r="N8"/>
  <c r="M8"/>
  <c r="L8"/>
  <c r="K8"/>
  <c r="J8"/>
  <c r="I8"/>
  <c r="H8"/>
  <c r="G8"/>
  <c r="P7"/>
  <c r="O7"/>
  <c r="N7"/>
  <c r="M7"/>
  <c r="L7"/>
  <c r="K7"/>
  <c r="J7"/>
  <c r="I7"/>
  <c r="H7"/>
  <c r="G7"/>
  <c r="I15" i="5"/>
  <c r="F15"/>
  <c r="E15"/>
  <c r="I14"/>
  <c r="F14"/>
  <c r="E14"/>
  <c r="I13"/>
  <c r="F13"/>
  <c r="E13"/>
  <c r="I12"/>
  <c r="F12"/>
  <c r="E12"/>
  <c r="I11"/>
  <c r="F11"/>
  <c r="E11"/>
  <c r="I10"/>
  <c r="F10"/>
  <c r="E10"/>
  <c r="K9"/>
  <c r="J9"/>
  <c r="I9"/>
  <c r="H9"/>
  <c r="G9"/>
  <c r="F9"/>
  <c r="E9"/>
  <c r="K8"/>
  <c r="J8"/>
  <c r="I8"/>
  <c r="H8"/>
  <c r="G8"/>
  <c r="F8"/>
  <c r="E8"/>
  <c r="K7"/>
  <c r="J7"/>
  <c r="I7"/>
  <c r="H7"/>
  <c r="G7"/>
  <c r="F7"/>
  <c r="E7"/>
  <c r="M35" i="4"/>
  <c r="L35"/>
  <c r="K35"/>
  <c r="J35"/>
  <c r="I35"/>
  <c r="H35"/>
  <c r="G35"/>
  <c r="F35"/>
  <c r="E35"/>
  <c r="C35"/>
  <c r="H34"/>
  <c r="E34"/>
  <c r="H33"/>
  <c r="E33"/>
  <c r="H32"/>
  <c r="E32"/>
  <c r="H31"/>
  <c r="E31"/>
  <c r="C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C7"/>
  <c r="E16" i="3"/>
  <c r="J15"/>
  <c r="G15"/>
  <c r="F15"/>
  <c r="E15"/>
  <c r="J14"/>
  <c r="G14"/>
  <c r="F14"/>
  <c r="E14"/>
  <c r="J13"/>
  <c r="G13"/>
  <c r="F13"/>
  <c r="E13"/>
  <c r="J12"/>
  <c r="G12"/>
  <c r="F12"/>
  <c r="E12"/>
  <c r="J11"/>
  <c r="G11"/>
  <c r="F11"/>
  <c r="E11"/>
  <c r="J10"/>
  <c r="G10"/>
  <c r="F10"/>
  <c r="E10"/>
  <c r="L9"/>
  <c r="K9"/>
  <c r="J9"/>
  <c r="I9"/>
  <c r="H9"/>
  <c r="G9"/>
  <c r="F9"/>
  <c r="E9"/>
  <c r="L8"/>
  <c r="K8"/>
  <c r="J8"/>
  <c r="I8"/>
  <c r="H8"/>
  <c r="G8"/>
  <c r="F8"/>
  <c r="E8"/>
  <c r="L7"/>
  <c r="K7"/>
  <c r="J7"/>
  <c r="I7"/>
  <c r="H7"/>
  <c r="G7"/>
  <c r="F7"/>
  <c r="E7"/>
  <c r="G16" i="2"/>
  <c r="G15"/>
  <c r="G14"/>
  <c r="G13"/>
  <c r="G12"/>
  <c r="G11"/>
  <c r="G10"/>
  <c r="G9"/>
  <c r="P8"/>
  <c r="H8"/>
  <c r="G8"/>
  <c r="E8"/>
  <c r="V7"/>
  <c r="U7"/>
  <c r="T7"/>
  <c r="S7"/>
  <c r="R7"/>
  <c r="Q7"/>
  <c r="P7"/>
  <c r="O7"/>
  <c r="N7"/>
  <c r="M7"/>
  <c r="L7"/>
  <c r="K7"/>
  <c r="J7"/>
  <c r="I7"/>
  <c r="H7"/>
  <c r="G7"/>
  <c r="F7"/>
  <c r="L23" i="1"/>
  <c r="K23"/>
  <c r="J23"/>
  <c r="I23"/>
  <c r="H23"/>
  <c r="G23"/>
  <c r="F23"/>
  <c r="E23"/>
  <c r="D23"/>
  <c r="B23"/>
  <c r="B18"/>
  <c r="G12"/>
  <c r="D12"/>
  <c r="G11"/>
  <c r="D11"/>
  <c r="L10"/>
  <c r="K10"/>
  <c r="J10"/>
  <c r="I10"/>
  <c r="H10"/>
  <c r="G10"/>
  <c r="F10"/>
  <c r="E10"/>
  <c r="D10"/>
  <c r="G9"/>
  <c r="D9"/>
  <c r="G8"/>
  <c r="D8"/>
  <c r="L7"/>
  <c r="K7"/>
  <c r="I7"/>
  <c r="H7"/>
  <c r="G7"/>
  <c r="D7"/>
  <c r="B7"/>
</calcChain>
</file>

<file path=xl/sharedStrings.xml><?xml version="1.0" encoding="utf-8"?>
<sst xmlns="http://schemas.openxmlformats.org/spreadsheetml/2006/main" count="455" uniqueCount="262">
  <si>
    <t>2019年收支总体情况表</t>
  </si>
  <si>
    <t>单位名称：偃师市公路管理局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</si>
  <si>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</si>
  <si>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</si>
  <si>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</si>
  <si>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</si>
  <si>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</si>
  <si>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</si>
  <si>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</si>
  <si>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</si>
  <si>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</si>
  <si>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</si>
  <si>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</si>
  <si>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</si>
  <si>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</si>
  <si>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</si>
  <si>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</si>
  <si>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上级专项转移支付收入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</si>
  <si>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</si>
  <si>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</si>
  <si>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</si>
  <si>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</si>
  <si>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</si>
  <si>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</si>
  <si>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</si>
  <si>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</si>
  <si>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</si>
  <si>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</si>
  <si>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</si>
  <si>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</si>
  <si>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</si>
  <si>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</si>
  <si>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</si>
  <si>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</si>
  <si>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</si>
  <si>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</si>
  <si>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</si>
  <si>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</si>
  <si>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</si>
  <si>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</si>
  <si>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</si>
  <si>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</si>
  <si>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单位名称:偃师市公路管理局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</si>
  <si>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</si>
  <si>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</si>
  <si>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</si>
  <si>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</si>
  <si>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</si>
  <si>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</si>
  <si>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</si>
  <si>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</si>
  <si>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</si>
  <si>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</si>
  <si>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</si>
  <si>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</si>
  <si>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</si>
  <si>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</si>
  <si>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</si>
  <si>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</si>
  <si>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</si>
  <si>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</si>
  <si>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</si>
  <si>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</si>
  <si>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</si>
  <si>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</si>
  <si>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</si>
  <si>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</si>
  <si>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</si>
  <si>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</si>
  <si>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</si>
  <si>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公路局</t>
  </si>
  <si>
    <t>偃师市公路管理局</t>
  </si>
  <si>
    <t>05</t>
  </si>
  <si>
    <t>机关事业单位基本养老保险缴费支出</t>
  </si>
  <si>
    <t>02</t>
  </si>
  <si>
    <t>事业单位医疗</t>
  </si>
  <si>
    <t>01</t>
  </si>
  <si>
    <t>04</t>
  </si>
  <si>
    <t>公路新建</t>
  </si>
  <si>
    <t>06</t>
  </si>
  <si>
    <t>公路养护</t>
  </si>
  <si>
    <t>其他公路水路运输支出</t>
  </si>
  <si>
    <t>住房公积金</t>
  </si>
  <si>
    <t>2019年部门支出总体情况表</t>
  </si>
  <si>
    <t>科目编码</t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</si>
  <si>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</si>
  <si>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</si>
  <si>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</si>
  <si>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</si>
  <si>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</si>
  <si>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</si>
  <si>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</si>
  <si>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</si>
  <si>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</si>
  <si>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</si>
  <si>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</si>
  <si>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</si>
  <si>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</si>
  <si>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</si>
  <si>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</si>
  <si>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</si>
  <si>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</si>
  <si>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</si>
  <si>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</si>
  <si>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</si>
  <si>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</si>
  <si>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</si>
  <si>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</si>
  <si>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</si>
  <si>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</si>
  <si>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</si>
  <si>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</si>
  <si>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</si>
  <si>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</si>
  <si>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</si>
  <si>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</si>
  <si>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</si>
  <si>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</si>
  <si>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</si>
  <si>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</si>
  <si>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</si>
  <si>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</si>
  <si>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</si>
  <si>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</si>
  <si>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</si>
  <si>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</si>
  <si>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</si>
  <si>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</si>
  <si>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</si>
  <si>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</si>
  <si>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</si>
  <si>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</si>
  <si>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</si>
  <si>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</si>
  <si>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</si>
  <si>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</si>
  <si>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</si>
  <si>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</si>
  <si>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</si>
  <si>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</si>
  <si>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</si>
  <si>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工资福利支出</t>
  </si>
  <si>
    <t>501</t>
  </si>
  <si>
    <t>机关工资福利支出</t>
  </si>
  <si>
    <t xml:space="preserve">  基本工资</t>
  </si>
  <si>
    <t>工资奖金津补贴</t>
  </si>
  <si>
    <t xml:space="preserve">  津贴补贴</t>
  </si>
  <si>
    <t xml:space="preserve">  在职人员取暖费</t>
  </si>
  <si>
    <t>03</t>
  </si>
  <si>
    <t xml:space="preserve">  奖金</t>
  </si>
  <si>
    <t xml:space="preserve">  其他社会保障缴费</t>
  </si>
  <si>
    <t>社会保障缴费</t>
  </si>
  <si>
    <t>08</t>
  </si>
  <si>
    <t xml:space="preserve">  机关事业单位基本养老保险缴费</t>
  </si>
  <si>
    <t>09</t>
  </si>
  <si>
    <t xml:space="preserve">  职业年金缴费</t>
  </si>
  <si>
    <t>301</t>
  </si>
  <si>
    <t>13</t>
  </si>
  <si>
    <t xml:space="preserve">  住房公积金</t>
  </si>
  <si>
    <t>商品和服务支出</t>
  </si>
  <si>
    <t>502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</si>
  <si>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</si>
  <si>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</si>
  <si>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</si>
  <si>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</si>
  <si>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</si>
  <si>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</si>
  <si>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 xml:space="preserve">  电费</t>
  </si>
  <si>
    <t>07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</si>
  <si>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</si>
  <si>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</si>
  <si>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</si>
  <si>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</si>
  <si>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</si>
  <si>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</si>
  <si>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>维修(护)费</t>
  </si>
  <si>
    <t xml:space="preserve">  租赁费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</si>
  <si>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</si>
  <si>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</si>
  <si>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</si>
  <si>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</si>
  <si>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</si>
  <si>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</si>
  <si>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</si>
  <si>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2019年一般公共预算“三公”经费支出情况表</t>
  </si>
  <si>
    <t>项      目</t>
  </si>
  <si>
    <t>2019年“三公”经费预算数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</si>
  <si>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</si>
  <si>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</si>
  <si>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</si>
  <si>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</si>
  <si>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</si>
  <si>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</si>
  <si>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</si>
  <si>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</si>
  <si>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</si>
  <si>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本单位无此项支出，故本表为空表。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</si>
  <si>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</si>
  <si>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</si>
  <si>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</si>
  <si>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</si>
  <si>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</si>
  <si>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</si>
  <si>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</si>
  <si>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</si>
  <si>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</si>
  <si>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</si>
  <si>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</si>
  <si>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</si>
  <si>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</si>
  <si>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</si>
  <si>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</si>
  <si>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</si>
  <si>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</si>
  <si>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调出资金</t>
  </si>
  <si>
    <t>上年结转收入</t>
  </si>
  <si>
    <t>2019年机关运行经费</t>
  </si>
  <si>
    <t>机关运行经费支出</t>
  </si>
  <si>
    <t>办公费</t>
  </si>
  <si>
    <t>水费</t>
  </si>
  <si>
    <t>电费</t>
  </si>
  <si>
    <t>邮电费</t>
  </si>
  <si>
    <t>取暖费</t>
  </si>
  <si>
    <t>维修费</t>
  </si>
  <si>
    <t>工会经费</t>
  </si>
  <si>
    <t>福利费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</si>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</sst>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8">
    <numFmt numFmtId="176" formatCode="0000"/>
    <numFmt numFmtId="177" formatCode="00"/>
    <numFmt numFmtId="178" formatCode="#,##0_);[Red]\(#,##0\)"/>
    <numFmt numFmtId="179" formatCode="#,##0.0000"/>
    <numFmt numFmtId="180" formatCode="#,##0.0_);[Red]\(#,##0.0\)"/>
    <numFmt numFmtId="181" formatCode="#,##0.00_);[Red]\(#,##0.00\)"/>
    <numFmt numFmtId="182" formatCode="#,##0.0"/>
    <numFmt numFmtId="183" formatCode="* #,##0.00;* \-#,##0.00;* &quot;&quot;??;@"/>
  </numFmts>
  <fonts count="31"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2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3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8" borderId="3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41" applyNumberFormat="0" applyFill="0" applyAlignment="0" applyProtection="0">
      <alignment vertical="center"/>
    </xf>
    <xf numFmtId="0" fontId="10" fillId="0" borderId="4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3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4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19" borderId="37" applyNumberFormat="0" applyAlignment="0" applyProtection="0">
      <alignment vertical="center"/>
    </xf>
    <xf numFmtId="0" fontId="19" fillId="22" borderId="4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4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>
      <alignment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8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79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8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8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8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7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0" fontId="23" fillId="0" borderId="0" xfId="51" applyNumberFormat="1" applyFont="1" applyFill="1" applyAlignment="1" applyProtection="1">
      <alignment vertical="center"/>
    </xf>
    <xf numFmtId="180" fontId="23" fillId="0" borderId="1" xfId="51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6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81" fontId="23" fillId="0" borderId="2" xfId="51" applyNumberFormat="1" applyFont="1" applyFill="1" applyBorder="1" applyAlignment="1">
      <alignment horizontal="right" vertical="center"/>
    </xf>
    <xf numFmtId="0" fontId="0" fillId="0" borderId="0" xfId="51" applyFont="1" applyFill="1" applyAlignment="1"/>
    <xf numFmtId="180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4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NumberFormat="1" applyFont="1" applyFill="1" applyBorder="1" applyAlignment="1">
      <alignment horizontal="center" vertical="center"/>
    </xf>
    <xf numFmtId="0" fontId="1" fillId="0" borderId="0" xfId="110" applyNumberFormat="1" applyFill="1">
      <alignment vertical="center"/>
    </xf>
    <xf numFmtId="0" fontId="1" fillId="0" borderId="0" xfId="110" applyNumberFormat="1" applyFill="1" applyAlignment="1">
      <alignment horizontal="center" vertical="center"/>
    </xf>
    <xf numFmtId="0" fontId="23" fillId="0" borderId="0" xfId="0" applyNumberFormat="1" applyFon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21" fillId="0" borderId="23" xfId="110" applyNumberFormat="1" applyFont="1" applyFill="1" applyBorder="1" applyAlignment="1">
      <alignment horizontal="center" vertical="center" wrapText="1"/>
    </xf>
    <xf numFmtId="0" fontId="21" fillId="0" borderId="24" xfId="110" applyNumberFormat="1" applyFont="1" applyFill="1" applyBorder="1" applyAlignment="1">
      <alignment horizontal="center" vertical="center" wrapText="1"/>
    </xf>
    <xf numFmtId="0" fontId="21" fillId="0" borderId="23" xfId="110" applyNumberFormat="1" applyFont="1" applyFill="1" applyBorder="1" applyAlignment="1">
      <alignment horizontal="left" vertical="center" wrapText="1"/>
    </xf>
    <xf numFmtId="0" fontId="21" fillId="0" borderId="25" xfId="110" applyNumberFormat="1" applyFont="1" applyFill="1" applyBorder="1" applyAlignment="1">
      <alignment horizontal="center" vertical="center" wrapText="1"/>
    </xf>
    <xf numFmtId="0" fontId="21" fillId="0" borderId="2" xfId="110" applyNumberFormat="1" applyFont="1" applyFill="1" applyBorder="1">
      <alignment vertical="center"/>
    </xf>
    <xf numFmtId="0" fontId="21" fillId="0" borderId="25" xfId="110" applyNumberFormat="1" applyFont="1" applyFill="1" applyBorder="1" applyAlignment="1">
      <alignment horizontal="right" vertical="center" wrapText="1"/>
    </xf>
    <xf numFmtId="0" fontId="21" fillId="2" borderId="2" xfId="99" applyNumberFormat="1" applyFont="1" applyFill="1" applyBorder="1" applyAlignment="1">
      <alignment horizontal="left" vertical="center" wrapText="1"/>
    </xf>
    <xf numFmtId="0" fontId="21" fillId="2" borderId="5" xfId="99" applyNumberFormat="1" applyFont="1" applyFill="1" applyBorder="1" applyAlignment="1">
      <alignment vertical="center" wrapText="1"/>
    </xf>
    <xf numFmtId="49" fontId="21" fillId="0" borderId="2" xfId="110" applyNumberFormat="1" applyFont="1" applyFill="1" applyBorder="1">
      <alignment vertical="center"/>
    </xf>
    <xf numFmtId="0" fontId="21" fillId="0" borderId="2" xfId="110" applyNumberFormat="1" applyFont="1" applyFill="1" applyBorder="1" applyAlignment="1">
      <alignment horizontal="center" vertical="center"/>
    </xf>
    <xf numFmtId="0" fontId="21" fillId="2" borderId="2" xfId="99" applyFont="1" applyFill="1" applyBorder="1" applyAlignment="1">
      <alignment vertical="center" wrapText="1"/>
    </xf>
    <xf numFmtId="0" fontId="23" fillId="0" borderId="0" xfId="107" applyFont="1" applyFill="1" applyAlignment="1">
      <alignment vertical="center"/>
    </xf>
    <xf numFmtId="0" fontId="23" fillId="0" borderId="3" xfId="107" applyFont="1" applyFill="1" applyBorder="1" applyAlignment="1">
      <alignment horizontal="center" vertical="center"/>
    </xf>
    <xf numFmtId="176" fontId="23" fillId="0" borderId="3" xfId="51" applyNumberFormat="1" applyFont="1" applyFill="1" applyBorder="1" applyAlignment="1" applyProtection="1">
      <alignment horizontal="center" vertical="center"/>
    </xf>
    <xf numFmtId="177" fontId="23" fillId="0" borderId="2" xfId="121" applyNumberFormat="1" applyFont="1" applyFill="1" applyBorder="1" applyAlignment="1" applyProtection="1">
      <alignment horizontal="center" vertical="center"/>
    </xf>
    <xf numFmtId="176" fontId="23" fillId="0" borderId="2" xfId="121" applyNumberFormat="1" applyFont="1" applyFill="1" applyBorder="1" applyAlignment="1" applyProtection="1">
      <alignment horizontal="center" vertical="center"/>
    </xf>
    <xf numFmtId="0" fontId="23" fillId="0" borderId="2" xfId="120" applyNumberFormat="1" applyFont="1" applyFill="1" applyBorder="1" applyAlignment="1" applyProtection="1">
      <alignment horizontal="center" vertical="center"/>
    </xf>
    <xf numFmtId="177" fontId="23" fillId="0" borderId="2" xfId="119" applyNumberFormat="1" applyFont="1" applyFill="1" applyBorder="1" applyAlignment="1" applyProtection="1">
      <alignment horizontal="center" vertical="center"/>
    </xf>
    <xf numFmtId="176" fontId="23" fillId="0" borderId="2" xfId="119" applyNumberFormat="1" applyFont="1" applyFill="1" applyBorder="1" applyAlignment="1" applyProtection="1">
      <alignment horizontal="center" vertical="center"/>
    </xf>
    <xf numFmtId="0" fontId="23" fillId="0" borderId="2" xfId="119" applyNumberFormat="1" applyFont="1" applyFill="1" applyBorder="1" applyAlignment="1" applyProtection="1">
      <alignment horizontal="center" vertical="center" wrapText="1"/>
    </xf>
    <xf numFmtId="177" fontId="23" fillId="0" borderId="2" xfId="120" applyNumberFormat="1" applyFont="1" applyFill="1" applyBorder="1" applyAlignment="1" applyProtection="1">
      <alignment horizontal="center" vertical="center"/>
    </xf>
    <xf numFmtId="49" fontId="23" fillId="0" borderId="2" xfId="120" applyNumberFormat="1" applyFont="1" applyFill="1" applyBorder="1" applyAlignment="1" applyProtection="1">
      <alignment horizontal="center" vertical="center"/>
    </xf>
    <xf numFmtId="0" fontId="23" fillId="0" borderId="5" xfId="120" applyNumberFormat="1" applyFont="1" applyFill="1" applyBorder="1" applyAlignment="1" applyProtection="1">
      <alignment horizontal="center" vertical="center" wrapText="1"/>
    </xf>
    <xf numFmtId="0" fontId="23" fillId="0" borderId="5" xfId="120" applyNumberFormat="1" applyFont="1" applyFill="1" applyBorder="1" applyAlignment="1" applyProtection="1">
      <alignment horizontal="center" vertical="center"/>
    </xf>
    <xf numFmtId="177" fontId="23" fillId="0" borderId="3" xfId="120" applyNumberFormat="1" applyFont="1" applyFill="1" applyBorder="1" applyAlignment="1" applyProtection="1">
      <alignment horizontal="center" vertical="center"/>
    </xf>
    <xf numFmtId="49" fontId="23" fillId="0" borderId="3" xfId="120" applyNumberFormat="1" applyFont="1" applyFill="1" applyBorder="1" applyAlignment="1" applyProtection="1">
      <alignment horizontal="center" vertical="center"/>
    </xf>
    <xf numFmtId="0" fontId="23" fillId="0" borderId="31" xfId="120" applyNumberFormat="1" applyFont="1" applyFill="1" applyBorder="1" applyAlignment="1" applyProtection="1">
      <alignment horizontal="center" vertical="center"/>
    </xf>
    <xf numFmtId="181" fontId="23" fillId="0" borderId="3" xfId="51" applyNumberFormat="1" applyFont="1" applyFill="1" applyBorder="1" applyAlignment="1">
      <alignment horizontal="right" vertical="center"/>
    </xf>
    <xf numFmtId="0" fontId="23" fillId="0" borderId="7" xfId="120" applyNumberFormat="1" applyFont="1" applyFill="1" applyBorder="1" applyAlignment="1" applyProtection="1">
      <alignment horizontal="center" vertical="center"/>
    </xf>
    <xf numFmtId="0" fontId="0" fillId="0" borderId="2" xfId="107" applyFont="1" applyFill="1" applyBorder="1">
      <alignment vertical="center"/>
    </xf>
    <xf numFmtId="0" fontId="7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7" fillId="0" borderId="0" xfId="108" applyFill="1" applyAlignment="1">
      <alignment wrapText="1"/>
    </xf>
    <xf numFmtId="0" fontId="7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0" fontId="23" fillId="0" borderId="2" xfId="108" applyNumberFormat="1" applyFont="1" applyFill="1" applyBorder="1" applyAlignment="1" applyProtection="1">
      <alignment horizontal="centerContinuous" vertical="center"/>
    </xf>
    <xf numFmtId="180" fontId="23" fillId="0" borderId="2" xfId="108" applyNumberFormat="1" applyFont="1" applyFill="1" applyBorder="1" applyAlignment="1" applyProtection="1">
      <alignment horizontal="center" vertical="center" wrapText="1"/>
    </xf>
    <xf numFmtId="182" fontId="23" fillId="0" borderId="5" xfId="105" applyNumberFormat="1" applyFont="1" applyFill="1" applyBorder="1" applyAlignment="1">
      <alignment horizontal="left" vertical="center" wrapText="1"/>
    </xf>
    <xf numFmtId="0" fontId="23" fillId="0" borderId="3" xfId="105" applyNumberFormat="1" applyFont="1" applyFill="1" applyBorder="1" applyAlignment="1" applyProtection="1">
      <alignment horizontal="right" vertical="center" wrapText="1"/>
    </xf>
    <xf numFmtId="0" fontId="23" fillId="0" borderId="7" xfId="93" applyNumberFormat="1" applyFont="1" applyFill="1" applyBorder="1" applyAlignment="1">
      <alignment vertical="center" wrapText="1"/>
    </xf>
    <xf numFmtId="0" fontId="23" fillId="0" borderId="2" xfId="108" applyNumberFormat="1" applyFont="1" applyFill="1" applyBorder="1" applyAlignment="1">
      <alignment horizontal="right" vertical="center" wrapText="1"/>
    </xf>
    <xf numFmtId="0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NumberFormat="1" applyFont="1" applyFill="1" applyBorder="1" applyAlignment="1">
      <alignment vertical="center" wrapText="1"/>
    </xf>
    <xf numFmtId="0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9" xfId="105" applyNumberFormat="1" applyFont="1" applyFill="1" applyBorder="1" applyAlignment="1" applyProtection="1">
      <alignment horizontal="right" vertical="center" wrapText="1"/>
    </xf>
    <xf numFmtId="0" fontId="23" fillId="0" borderId="2" xfId="109" applyNumberFormat="1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7" xfId="109" applyFont="1" applyFill="1" applyBorder="1" applyAlignment="1">
      <alignment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7" xfId="108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2" xfId="93" applyNumberFormat="1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0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0" fontId="23" fillId="0" borderId="2" xfId="108" applyNumberFormat="1" applyFont="1" applyFill="1" applyBorder="1" applyAlignment="1" applyProtection="1">
      <alignment horizontal="right" vertical="center" wrapText="1"/>
    </xf>
    <xf numFmtId="176" fontId="23" fillId="0" borderId="2" xfId="120" applyNumberFormat="1" applyFont="1" applyFill="1" applyBorder="1" applyAlignment="1" applyProtection="1">
      <alignment horizontal="center" vertical="center"/>
    </xf>
    <xf numFmtId="0" fontId="23" fillId="0" borderId="3" xfId="120" applyNumberFormat="1" applyFont="1" applyFill="1" applyBorder="1" applyAlignment="1" applyProtection="1">
      <alignment horizontal="center" vertical="center"/>
    </xf>
    <xf numFmtId="0" fontId="23" fillId="0" borderId="0" xfId="120" applyNumberFormat="1" applyFont="1" applyFill="1" applyBorder="1" applyAlignment="1" applyProtection="1">
      <alignment horizontal="center" vertical="center"/>
    </xf>
    <xf numFmtId="0" fontId="7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3" xfId="106" applyFont="1" applyFill="1" applyBorder="1" applyAlignment="1">
      <alignment horizontal="center" vertical="center"/>
    </xf>
    <xf numFmtId="0" fontId="23" fillId="0" borderId="2" xfId="119" applyNumberFormat="1" applyFont="1" applyFill="1" applyBorder="1" applyAlignment="1">
      <alignment horizontal="center" vertical="center"/>
    </xf>
    <xf numFmtId="0" fontId="23" fillId="0" borderId="5" xfId="119" applyNumberFormat="1" applyFont="1" applyFill="1" applyBorder="1" applyAlignment="1">
      <alignment horizontal="center" vertical="center"/>
    </xf>
    <xf numFmtId="0" fontId="23" fillId="0" borderId="3" xfId="106" applyNumberFormat="1" applyFont="1" applyFill="1" applyBorder="1" applyAlignment="1" applyProtection="1">
      <alignment horizontal="right" vertical="center" wrapText="1"/>
    </xf>
    <xf numFmtId="0" fontId="23" fillId="0" borderId="3" xfId="119" applyNumberFormat="1" applyFont="1" applyFill="1" applyBorder="1" applyAlignment="1">
      <alignment horizontal="center" vertical="center"/>
    </xf>
    <xf numFmtId="0" fontId="23" fillId="0" borderId="2" xfId="106" applyNumberFormat="1" applyFont="1" applyFill="1" applyBorder="1" applyAlignment="1" applyProtection="1">
      <alignment horizontal="right" vertical="center" wrapText="1"/>
    </xf>
    <xf numFmtId="49" fontId="23" fillId="0" borderId="2" xfId="119" applyNumberFormat="1" applyFont="1" applyFill="1" applyBorder="1" applyAlignment="1" applyProtection="1">
      <alignment horizontal="center" vertical="center"/>
    </xf>
    <xf numFmtId="49" fontId="7" fillId="0" borderId="7" xfId="106" applyNumberFormat="1" applyFont="1" applyFill="1" applyBorder="1" applyAlignment="1">
      <alignment horizontal="center" vertical="center" wrapText="1"/>
    </xf>
    <xf numFmtId="181" fontId="23" fillId="0" borderId="3" xfId="106" applyNumberFormat="1" applyFont="1" applyFill="1" applyBorder="1" applyAlignment="1" applyProtection="1">
      <alignment horizontal="right" vertical="center" wrapText="1"/>
    </xf>
    <xf numFmtId="181" fontId="23" fillId="0" borderId="31" xfId="106" applyNumberFormat="1" applyFont="1" applyFill="1" applyBorder="1" applyAlignment="1" applyProtection="1">
      <alignment horizontal="right" vertical="center" wrapText="1"/>
    </xf>
    <xf numFmtId="0" fontId="7" fillId="0" borderId="2" xfId="106" applyFill="1" applyBorder="1" applyAlignment="1"/>
    <xf numFmtId="0" fontId="7" fillId="0" borderId="0" xfId="106" applyFill="1" applyAlignment="1">
      <alignment horizontal="right" vertical="center"/>
    </xf>
    <xf numFmtId="181" fontId="7" fillId="0" borderId="31" xfId="106" applyNumberFormat="1" applyFont="1" applyFill="1" applyBorder="1" applyAlignment="1" applyProtection="1">
      <alignment horizontal="right" vertical="center" wrapText="1"/>
    </xf>
    <xf numFmtId="181" fontId="7" fillId="0" borderId="3" xfId="106" applyNumberFormat="1" applyFont="1" applyFill="1" applyBorder="1" applyAlignment="1" applyProtection="1">
      <alignment horizontal="right" vertical="center" wrapText="1"/>
    </xf>
    <xf numFmtId="0" fontId="7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6" xfId="105" applyFont="1" applyFill="1" applyBorder="1" applyAlignment="1">
      <alignment horizontal="center" vertical="center"/>
    </xf>
    <xf numFmtId="182" fontId="23" fillId="0" borderId="6" xfId="105" applyNumberFormat="1" applyFont="1" applyFill="1" applyBorder="1" applyAlignment="1">
      <alignment horizontal="left" vertical="center"/>
    </xf>
    <xf numFmtId="0" fontId="23" fillId="0" borderId="36" xfId="105" applyNumberFormat="1" applyFont="1" applyFill="1" applyBorder="1" applyAlignment="1" applyProtection="1">
      <alignment horizontal="right" vertical="center" wrapText="1"/>
    </xf>
    <xf numFmtId="182" fontId="23" fillId="0" borderId="6" xfId="105" applyNumberFormat="1" applyFont="1" applyFill="1" applyBorder="1" applyAlignment="1" applyProtection="1">
      <alignment horizontal="left" vertical="center"/>
    </xf>
    <xf numFmtId="0" fontId="23" fillId="0" borderId="34" xfId="105" applyNumberFormat="1" applyFont="1" applyFill="1" applyBorder="1" applyAlignment="1" applyProtection="1">
      <alignment horizontal="right" vertical="center" wrapText="1"/>
    </xf>
    <xf numFmtId="0" fontId="23" fillId="0" borderId="5" xfId="105" applyNumberFormat="1" applyFont="1" applyFill="1" applyBorder="1" applyAlignment="1" applyProtection="1">
      <alignment horizontal="right" vertical="center" wrapText="1"/>
    </xf>
    <xf numFmtId="182" fontId="23" fillId="0" borderId="2" xfId="105" applyNumberFormat="1" applyFont="1" applyFill="1" applyBorder="1" applyAlignment="1" applyProtection="1">
      <alignment horizontal="left" vertical="center"/>
    </xf>
    <xf numFmtId="0" fontId="23" fillId="0" borderId="2" xfId="105" applyNumberFormat="1" applyFont="1" applyFill="1" applyBorder="1" applyAlignment="1"/>
    <xf numFmtId="0" fontId="23" fillId="0" borderId="36" xfId="105" applyNumberFormat="1" applyFont="1" applyFill="1" applyBorder="1" applyAlignment="1"/>
    <xf numFmtId="0" fontId="23" fillId="0" borderId="2" xfId="105" applyFont="1" applyFill="1" applyBorder="1" applyAlignment="1"/>
    <xf numFmtId="0" fontId="23" fillId="0" borderId="2" xfId="105" applyNumberFormat="1" applyFont="1" applyFill="1" applyBorder="1" applyAlignment="1" applyProtection="1">
      <alignment horizontal="right" vertical="center"/>
    </xf>
    <xf numFmtId="0" fontId="23" fillId="0" borderId="36" xfId="105" applyNumberFormat="1" applyFont="1" applyFill="1" applyBorder="1" applyAlignment="1" applyProtection="1">
      <alignment horizontal="right" vertical="center"/>
    </xf>
    <xf numFmtId="0" fontId="23" fillId="0" borderId="7" xfId="105" applyFont="1" applyFill="1" applyBorder="1" applyAlignment="1">
      <alignment horizontal="left" vertical="center"/>
    </xf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6" xfId="0" applyNumberFormat="1" applyFont="1" applyFill="1" applyBorder="1">
      <alignment vertical="center"/>
    </xf>
    <xf numFmtId="0" fontId="23" fillId="0" borderId="6" xfId="105" applyFont="1" applyFill="1" applyBorder="1" applyAlignment="1">
      <alignment vertical="center"/>
    </xf>
    <xf numFmtId="0" fontId="0" fillId="0" borderId="2" xfId="0" applyNumberFormat="1" applyFill="1" applyBorder="1">
      <alignment vertical="center"/>
    </xf>
    <xf numFmtId="0" fontId="23" fillId="0" borderId="6" xfId="105" applyFont="1" applyFill="1" applyBorder="1" applyAlignment="1">
      <alignment horizontal="center" vertical="center"/>
    </xf>
    <xf numFmtId="0" fontId="23" fillId="0" borderId="1" xfId="105" applyNumberFormat="1" applyFont="1" applyFill="1" applyBorder="1" applyAlignment="1" applyProtection="1">
      <alignment horizontal="right" vertical="center" wrapText="1"/>
    </xf>
    <xf numFmtId="0" fontId="7" fillId="0" borderId="2" xfId="105" applyNumberFormat="1" applyFill="1" applyBorder="1" applyAlignment="1"/>
    <xf numFmtId="0" fontId="23" fillId="0" borderId="0" xfId="105" applyNumberFormat="1" applyFont="1" applyFill="1" applyBorder="1" applyAlignment="1" applyProtection="1">
      <alignment horizontal="right" vertical="center" wrapText="1"/>
    </xf>
    <xf numFmtId="0" fontId="7" fillId="0" borderId="3" xfId="105" applyNumberFormat="1" applyFill="1" applyBorder="1" applyAlignment="1"/>
    <xf numFmtId="0" fontId="7" fillId="0" borderId="5" xfId="105" applyNumberFormat="1" applyFill="1" applyBorder="1" applyAlignment="1"/>
    <xf numFmtId="0" fontId="7" fillId="0" borderId="9" xfId="105" applyNumberFormat="1" applyFill="1" applyBorder="1" applyAlignment="1"/>
    <xf numFmtId="0" fontId="28" fillId="0" borderId="3" xfId="105" applyFont="1" applyFill="1" applyBorder="1" applyAlignment="1">
      <alignment horizontal="center" vertical="center" wrapText="1"/>
    </xf>
    <xf numFmtId="0" fontId="28" fillId="0" borderId="9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8" fillId="0" borderId="3" xfId="105" applyNumberFormat="1" applyFont="1" applyFill="1" applyBorder="1" applyAlignment="1">
      <alignment horizontal="center" vertical="center" wrapText="1"/>
    </xf>
    <xf numFmtId="0" fontId="28" fillId="0" borderId="9" xfId="105" applyNumberFormat="1" applyFont="1" applyFill="1" applyBorder="1" applyAlignment="1">
      <alignment horizontal="center" vertical="center" wrapText="1"/>
    </xf>
    <xf numFmtId="0" fontId="28" fillId="0" borderId="5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9" xfId="105" applyFont="1" applyFill="1" applyBorder="1" applyAlignment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7" xfId="105" applyNumberFormat="1" applyFont="1" applyFill="1" applyBorder="1" applyAlignment="1" applyProtection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49" fontId="7" fillId="0" borderId="2" xfId="106" applyNumberFormat="1" applyFill="1" applyBorder="1" applyAlignment="1">
      <alignment horizontal="center" vertical="center" wrapText="1"/>
    </xf>
    <xf numFmtId="49" fontId="7" fillId="0" borderId="2" xfId="106" applyNumberFormat="1" applyFon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49" fontId="7" fillId="0" borderId="3" xfId="106" applyNumberFormat="1" applyFont="1" applyFill="1" applyBorder="1" applyAlignment="1">
      <alignment horizontal="center" vertical="center" wrapText="1"/>
    </xf>
    <xf numFmtId="49" fontId="7" fillId="0" borderId="8" xfId="106" applyNumberFormat="1" applyFont="1" applyFill="1" applyBorder="1" applyAlignment="1">
      <alignment horizontal="center" vertical="center" wrapText="1"/>
    </xf>
    <xf numFmtId="49" fontId="7" fillId="0" borderId="9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106" applyNumberFormat="1" applyFont="1" applyFill="1" applyAlignment="1" applyProtection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7" fillId="0" borderId="5" xfId="106" applyNumberFormat="1" applyFont="1" applyFill="1" applyBorder="1" applyAlignment="1">
      <alignment horizontal="center" vertical="center" wrapText="1"/>
    </xf>
    <xf numFmtId="49" fontId="7" fillId="0" borderId="6" xfId="106" applyNumberFormat="1" applyFont="1" applyFill="1" applyBorder="1" applyAlignment="1">
      <alignment horizontal="center" vertical="center" wrapText="1"/>
    </xf>
    <xf numFmtId="49" fontId="7" fillId="0" borderId="7" xfId="106" applyNumberFormat="1" applyFont="1" applyFill="1" applyBorder="1" applyAlignment="1">
      <alignment horizontal="center" vertical="center" wrapText="1"/>
    </xf>
    <xf numFmtId="49" fontId="7" fillId="0" borderId="5" xfId="106" applyNumberFormat="1" applyFill="1" applyBorder="1" applyAlignment="1">
      <alignment horizontal="center" vertical="center" wrapText="1"/>
    </xf>
    <xf numFmtId="49" fontId="7" fillId="0" borderId="6" xfId="106" applyNumberFormat="1" applyFill="1" applyBorder="1" applyAlignment="1">
      <alignment horizontal="center" vertical="center" wrapText="1"/>
    </xf>
    <xf numFmtId="49" fontId="7" fillId="0" borderId="7" xfId="106" applyNumberFormat="1" applyFill="1" applyBorder="1" applyAlignment="1">
      <alignment horizontal="center" vertical="center" wrapText="1"/>
    </xf>
    <xf numFmtId="49" fontId="7" fillId="0" borderId="3" xfId="106" applyNumberFormat="1" applyFill="1" applyBorder="1" applyAlignment="1">
      <alignment horizontal="center" vertical="center" wrapText="1"/>
    </xf>
    <xf numFmtId="49" fontId="7" fillId="0" borderId="9" xfId="106" applyNumberFormat="1" applyFill="1" applyBorder="1" applyAlignment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0" fontId="23" fillId="0" borderId="6" xfId="51" applyFont="1" applyFill="1" applyBorder="1" applyAlignment="1">
      <alignment horizontal="center" vertical="center"/>
    </xf>
    <xf numFmtId="0" fontId="23" fillId="0" borderId="7" xfId="51" applyFont="1" applyFill="1" applyBorder="1" applyAlignment="1">
      <alignment horizontal="center" vertical="center"/>
    </xf>
    <xf numFmtId="177" fontId="23" fillId="0" borderId="2" xfId="51" applyNumberFormat="1" applyFont="1" applyFill="1" applyBorder="1" applyAlignment="1" applyProtection="1">
      <alignment horizontal="center" vertical="center"/>
    </xf>
    <xf numFmtId="176" fontId="23" fillId="0" borderId="2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9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3" xfId="108" applyNumberFormat="1" applyFont="1" applyFill="1" applyBorder="1" applyAlignment="1">
      <alignment horizontal="center" vertical="center" wrapText="1"/>
    </xf>
    <xf numFmtId="49" fontId="23" fillId="0" borderId="9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183" fontId="23" fillId="0" borderId="34" xfId="108" applyNumberFormat="1" applyFont="1" applyFill="1" applyBorder="1" applyAlignment="1" applyProtection="1">
      <alignment horizontal="center" vertical="center" wrapText="1"/>
    </xf>
    <xf numFmtId="183" fontId="23" fillId="0" borderId="35" xfId="108" applyNumberFormat="1" applyFont="1" applyFill="1" applyBorder="1" applyAlignment="1" applyProtection="1">
      <alignment horizontal="center" vertical="center" wrapText="1"/>
    </xf>
    <xf numFmtId="183" fontId="23" fillId="0" borderId="36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183" fontId="23" fillId="0" borderId="7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/>
    </xf>
    <xf numFmtId="183" fontId="23" fillId="0" borderId="31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9" xfId="105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7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7" xfId="105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7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horizontal="center" vertical="center" wrapText="1"/>
    </xf>
    <xf numFmtId="0" fontId="23" fillId="0" borderId="7" xfId="109" applyFont="1" applyFill="1" applyBorder="1" applyAlignment="1">
      <alignment horizontal="center" vertical="center" wrapText="1"/>
    </xf>
    <xf numFmtId="182" fontId="23" fillId="0" borderId="5" xfId="105" applyNumberFormat="1" applyFont="1" applyFill="1" applyBorder="1" applyAlignment="1">
      <alignment horizontal="left" vertical="center" wrapText="1"/>
    </xf>
    <xf numFmtId="182" fontId="23" fillId="0" borderId="7" xfId="105" applyNumberFormat="1" applyFont="1" applyFill="1" applyBorder="1" applyAlignment="1">
      <alignment horizontal="left" vertical="center" wrapText="1"/>
    </xf>
    <xf numFmtId="182" fontId="23" fillId="0" borderId="6" xfId="105" applyNumberFormat="1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7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0" fontId="23" fillId="0" borderId="5" xfId="108" applyNumberFormat="1" applyFont="1" applyFill="1" applyBorder="1" applyAlignment="1" applyProtection="1">
      <alignment horizontal="center" vertical="center"/>
    </xf>
    <xf numFmtId="180" fontId="23" fillId="0" borderId="6" xfId="108" applyNumberFormat="1" applyFont="1" applyFill="1" applyBorder="1" applyAlignment="1" applyProtection="1">
      <alignment horizontal="center" vertical="center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6" xfId="108" applyNumberFormat="1" applyFont="1" applyFill="1" applyBorder="1" applyAlignment="1" applyProtection="1">
      <alignment horizontal="center" vertical="center" wrapText="1"/>
    </xf>
    <xf numFmtId="0" fontId="23" fillId="0" borderId="5" xfId="105" applyFont="1" applyFill="1" applyBorder="1" applyAlignment="1">
      <alignment horizontal="center" vertical="center"/>
    </xf>
    <xf numFmtId="0" fontId="23" fillId="0" borderId="7" xfId="105" applyFont="1" applyFill="1" applyBorder="1" applyAlignment="1">
      <alignment horizontal="center" vertical="center"/>
    </xf>
    <xf numFmtId="0" fontId="21" fillId="0" borderId="2" xfId="110" applyNumberFormat="1" applyFont="1" applyFill="1" applyBorder="1" applyAlignment="1">
      <alignment horizontal="center" vertical="center"/>
    </xf>
    <xf numFmtId="0" fontId="21" fillId="0" borderId="17" xfId="110" applyNumberFormat="1" applyFont="1" applyFill="1" applyBorder="1" applyAlignment="1">
      <alignment horizontal="center" vertical="center" wrapText="1"/>
    </xf>
    <xf numFmtId="0" fontId="21" fillId="0" borderId="21" xfId="110" applyNumberFormat="1" applyFont="1" applyFill="1" applyBorder="1" applyAlignment="1">
      <alignment horizontal="center" vertical="center" wrapText="1"/>
    </xf>
    <xf numFmtId="0" fontId="21" fillId="0" borderId="22" xfId="110" applyNumberFormat="1" applyFont="1" applyFill="1" applyBorder="1" applyAlignment="1">
      <alignment horizontal="center" vertical="center" wrapText="1"/>
    </xf>
    <xf numFmtId="0" fontId="21" fillId="0" borderId="24" xfId="110" applyNumberFormat="1" applyFont="1" applyFill="1" applyBorder="1" applyAlignment="1">
      <alignment horizontal="center" vertical="center" wrapText="1"/>
    </xf>
    <xf numFmtId="0" fontId="21" fillId="0" borderId="10" xfId="110" applyNumberFormat="1" applyFont="1" applyFill="1" applyBorder="1" applyAlignment="1">
      <alignment horizontal="center" vertical="center" wrapText="1"/>
    </xf>
    <xf numFmtId="0" fontId="21" fillId="0" borderId="11" xfId="110" applyNumberFormat="1" applyFont="1" applyFill="1" applyBorder="1" applyAlignment="1">
      <alignment horizontal="center" vertical="center" wrapText="1"/>
    </xf>
    <xf numFmtId="0" fontId="21" fillId="0" borderId="12" xfId="110" applyNumberFormat="1" applyFont="1" applyFill="1" applyBorder="1" applyAlignment="1">
      <alignment horizontal="center" vertical="center" wrapText="1"/>
    </xf>
    <xf numFmtId="0" fontId="21" fillId="0" borderId="15" xfId="110" applyNumberFormat="1" applyFont="1" applyFill="1" applyBorder="1" applyAlignment="1">
      <alignment horizontal="center" vertical="center" wrapText="1"/>
    </xf>
    <xf numFmtId="0" fontId="21" fillId="0" borderId="0" xfId="110" applyNumberFormat="1" applyFont="1" applyFill="1" applyBorder="1" applyAlignment="1">
      <alignment horizontal="center" vertical="center" wrapText="1"/>
    </xf>
    <xf numFmtId="0" fontId="21" fillId="0" borderId="16" xfId="110" applyNumberFormat="1" applyFont="1" applyFill="1" applyBorder="1" applyAlignment="1">
      <alignment horizontal="center" vertical="center" wrapText="1"/>
    </xf>
    <xf numFmtId="0" fontId="21" fillId="0" borderId="18" xfId="110" applyNumberFormat="1" applyFont="1" applyFill="1" applyBorder="1" applyAlignment="1">
      <alignment horizontal="center" vertical="center" wrapText="1"/>
    </xf>
    <xf numFmtId="0" fontId="21" fillId="0" borderId="19" xfId="110" applyNumberFormat="1" applyFont="1" applyFill="1" applyBorder="1" applyAlignment="1">
      <alignment horizontal="center" vertical="center" wrapText="1"/>
    </xf>
    <xf numFmtId="0" fontId="21" fillId="0" borderId="20" xfId="110" applyNumberFormat="1" applyFont="1" applyFill="1" applyBorder="1" applyAlignment="1">
      <alignment horizontal="center" vertical="center" wrapText="1"/>
    </xf>
    <xf numFmtId="0" fontId="21" fillId="0" borderId="26" xfId="110" applyNumberFormat="1" applyFont="1" applyFill="1" applyBorder="1" applyAlignment="1">
      <alignment horizontal="center" vertical="center" wrapText="1"/>
    </xf>
    <xf numFmtId="0" fontId="21" fillId="0" borderId="28" xfId="110" applyNumberFormat="1" applyFont="1" applyFill="1" applyBorder="1" applyAlignment="1">
      <alignment horizontal="center" vertical="center" wrapText="1"/>
    </xf>
    <xf numFmtId="49" fontId="21" fillId="0" borderId="2" xfId="110" applyNumberFormat="1" applyFont="1" applyFill="1" applyBorder="1">
      <alignment vertical="center"/>
    </xf>
    <xf numFmtId="0" fontId="20" fillId="0" borderId="0" xfId="110" applyNumberFormat="1" applyFont="1" applyFill="1" applyBorder="1" applyAlignment="1">
      <alignment horizontal="center" vertical="center"/>
    </xf>
    <xf numFmtId="0" fontId="21" fillId="0" borderId="0" xfId="110" applyNumberFormat="1" applyFont="1" applyFill="1" applyBorder="1" applyAlignment="1">
      <alignment horizontal="center" vertical="center"/>
    </xf>
    <xf numFmtId="0" fontId="21" fillId="0" borderId="13" xfId="110" applyNumberFormat="1" applyFont="1" applyFill="1" applyBorder="1" applyAlignment="1">
      <alignment horizontal="center" vertical="center"/>
    </xf>
    <xf numFmtId="0" fontId="21" fillId="0" borderId="14" xfId="110" applyNumberFormat="1" applyFont="1" applyFill="1" applyBorder="1" applyAlignment="1">
      <alignment horizontal="center" vertical="center"/>
    </xf>
    <xf numFmtId="0" fontId="21" fillId="0" borderId="27" xfId="110" applyNumberFormat="1" applyFont="1" applyFill="1" applyBorder="1" applyAlignment="1">
      <alignment horizontal="center" vertical="center"/>
    </xf>
    <xf numFmtId="0" fontId="21" fillId="0" borderId="24" xfId="110" applyNumberFormat="1" applyFont="1" applyFill="1" applyBorder="1" applyAlignment="1">
      <alignment horizontal="center" vertical="center"/>
    </xf>
    <xf numFmtId="0" fontId="21" fillId="0" borderId="29" xfId="110" applyNumberFormat="1" applyFont="1" applyFill="1" applyBorder="1" applyAlignment="1">
      <alignment horizontal="center" vertical="center" wrapText="1"/>
    </xf>
    <xf numFmtId="0" fontId="21" fillId="0" borderId="30" xfId="110" applyNumberFormat="1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</cellXfs>
  <cellStyles count="122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差" xfId="12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1" xfId="15"/>
    <cellStyle name="常规 2" xfId="99"/>
    <cellStyle name="常规 3" xfId="100"/>
    <cellStyle name="常规 3 2" xfId="101"/>
    <cellStyle name="常规 3_6162030C6A600132E0530A0804CCAD99_c" xfId="102"/>
    <cellStyle name="常规 4" xfId="103"/>
    <cellStyle name="常规 5" xfId="104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439B6D647C250158E0530A0804CC3FF1" xfId="121"/>
    <cellStyle name="常规_442239306334007CE0530A0804CB3F5E" xfId="119"/>
    <cellStyle name="常规_4422630BD59E014AE0530A0804CCCC24" xfId="120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着色 1 2" xfId="67"/>
    <cellStyle name="着色 2 2" xfId="9"/>
    <cellStyle name="着色 3 2" xfId="116"/>
    <cellStyle name="着色 4 2" xfId="117"/>
    <cellStyle name="着色 5 2" xfId="58"/>
    <cellStyle name="着色 6 2" xfId="118"/>
    <cellStyle name="注释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tabSelected="1" workbookViewId="0">
      <selection activeCell="H13" sqref="H13"/>
    </sheetView>
  </sheetViews>
  <sheetFormatPr defaultColWidth="6.875" defaultRowHeight="11.25"/>
  <cols>
    <col min="1" max="1" width="15.5" style="152" customWidth="1"/>
    <col min="2" max="2" width="9.625" style="152" customWidth="1"/>
    <col min="3" max="3" width="11.75" style="152" customWidth="1"/>
    <col min="4" max="4" width="8.25" style="152" customWidth="1"/>
    <col min="5" max="5" width="7.25" style="152" customWidth="1"/>
    <col min="6" max="6" width="7.5" style="152" customWidth="1"/>
    <col min="7" max="7" width="6.5" style="152" customWidth="1"/>
    <col min="8" max="8" width="13.25" style="152" customWidth="1"/>
    <col min="9" max="9" width="8.375" style="152" customWidth="1"/>
    <col min="10" max="10" width="11.75" style="152" customWidth="1"/>
    <col min="11" max="11" width="8.375" style="152" customWidth="1"/>
    <col min="12" max="12" width="8.625" style="152" customWidth="1"/>
    <col min="13" max="16384" width="6.875" style="152"/>
  </cols>
  <sheetData>
    <row r="1" spans="1:12" ht="42" customHeight="1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ht="15" customHeight="1">
      <c r="A2" s="153" t="s">
        <v>1</v>
      </c>
      <c r="B2" s="154"/>
      <c r="C2" s="155"/>
      <c r="D2" s="156"/>
      <c r="E2" s="156"/>
      <c r="F2" s="156"/>
      <c r="G2" s="157"/>
      <c r="H2" s="157"/>
      <c r="I2" s="157"/>
      <c r="J2" s="157"/>
      <c r="K2" s="157"/>
      <c r="L2" s="156" t="s">
        <v>2</v>
      </c>
    </row>
    <row r="3" spans="1:12" ht="35.1" customHeight="1">
      <c r="A3" s="194" t="s">
        <v>3</v>
      </c>
      <c r="B3" s="194"/>
      <c r="C3" s="195" t="s">
        <v>4</v>
      </c>
      <c r="D3" s="195"/>
      <c r="E3" s="195"/>
      <c r="F3" s="195"/>
      <c r="G3" s="195"/>
      <c r="H3" s="195"/>
      <c r="I3" s="195"/>
      <c r="J3" s="195"/>
      <c r="K3" s="195"/>
      <c r="L3" s="195"/>
    </row>
    <row r="4" spans="1:12" ht="24" customHeight="1">
      <c r="A4" s="190" t="s">
        <v>5</v>
      </c>
      <c r="B4" s="190" t="s">
        <v>6</v>
      </c>
      <c r="C4" s="192" t="s">
        <v>7</v>
      </c>
      <c r="D4" s="192" t="s">
        <v>8</v>
      </c>
      <c r="E4" s="188" t="s">
        <v>9</v>
      </c>
      <c r="F4" s="189"/>
      <c r="G4" s="196" t="s">
        <v>10</v>
      </c>
      <c r="H4" s="189"/>
      <c r="I4" s="189"/>
      <c r="J4" s="189"/>
      <c r="K4" s="189"/>
      <c r="L4" s="189"/>
    </row>
    <row r="5" spans="1:12" ht="35.1" customHeight="1">
      <c r="A5" s="190"/>
      <c r="B5" s="190"/>
      <c r="C5" s="190"/>
      <c r="D5" s="190"/>
      <c r="E5" s="183" t="s">
        <v>11</v>
      </c>
      <c r="F5" s="183" t="s">
        <v>12</v>
      </c>
      <c r="G5" s="188" t="s">
        <v>13</v>
      </c>
      <c r="H5" s="189"/>
      <c r="I5" s="183" t="s">
        <v>14</v>
      </c>
      <c r="J5" s="183" t="s">
        <v>15</v>
      </c>
      <c r="K5" s="183" t="s">
        <v>16</v>
      </c>
      <c r="L5" s="186" t="s">
        <v>17</v>
      </c>
    </row>
    <row r="6" spans="1:12" ht="23.1" customHeight="1">
      <c r="A6" s="191"/>
      <c r="B6" s="191"/>
      <c r="C6" s="191"/>
      <c r="D6" s="191"/>
      <c r="E6" s="184"/>
      <c r="F6" s="184"/>
      <c r="G6" s="158" t="s">
        <v>18</v>
      </c>
      <c r="H6" s="158" t="s">
        <v>19</v>
      </c>
      <c r="I6" s="184"/>
      <c r="J6" s="185"/>
      <c r="K6" s="185"/>
      <c r="L6" s="187"/>
    </row>
    <row r="7" spans="1:12" ht="30" customHeight="1">
      <c r="A7" s="107" t="s">
        <v>20</v>
      </c>
      <c r="B7" s="108">
        <f>SUM(B8:B10)</f>
        <v>646.15589999999997</v>
      </c>
      <c r="C7" s="159" t="s">
        <v>21</v>
      </c>
      <c r="D7" s="108">
        <f t="shared" ref="D7" si="0">E7+F7+G7</f>
        <v>447.31490000000002</v>
      </c>
      <c r="E7" s="160"/>
      <c r="F7" s="160"/>
      <c r="G7" s="160">
        <f t="shared" ref="G7" si="1">SUM(H7:L7)</f>
        <v>447.31490000000002</v>
      </c>
      <c r="H7" s="160">
        <f t="shared" ref="H7" si="2">SUM(H8:H9)</f>
        <v>141.5959</v>
      </c>
      <c r="I7" s="177">
        <f>SUM(I8:I9)</f>
        <v>0</v>
      </c>
      <c r="J7" s="178"/>
      <c r="K7" s="111">
        <f>SUM(K8:K9)</f>
        <v>0</v>
      </c>
      <c r="L7" s="160">
        <f>SUM(L8:L9)</f>
        <v>305.71899999999999</v>
      </c>
    </row>
    <row r="8" spans="1:12" ht="30" customHeight="1">
      <c r="A8" s="107" t="s">
        <v>22</v>
      </c>
      <c r="B8" s="111">
        <v>142.5959</v>
      </c>
      <c r="C8" s="159" t="s">
        <v>23</v>
      </c>
      <c r="D8" s="108">
        <f>E8+F8+G8</f>
        <v>428.53550000000001</v>
      </c>
      <c r="E8" s="160"/>
      <c r="F8" s="160"/>
      <c r="G8" s="160">
        <f>SUM(H8:L8)</f>
        <v>428.53550000000001</v>
      </c>
      <c r="H8" s="160">
        <v>128.81649999999999</v>
      </c>
      <c r="I8" s="177"/>
      <c r="J8" s="178"/>
      <c r="K8" s="111"/>
      <c r="L8" s="160">
        <v>299.71899999999999</v>
      </c>
    </row>
    <row r="9" spans="1:12" ht="30" customHeight="1">
      <c r="A9" s="107" t="s">
        <v>24</v>
      </c>
      <c r="B9" s="113"/>
      <c r="C9" s="161" t="s">
        <v>25</v>
      </c>
      <c r="D9" s="108">
        <f>E9+F9+G9</f>
        <v>18.779399999999999</v>
      </c>
      <c r="E9" s="162"/>
      <c r="F9" s="162"/>
      <c r="G9" s="162">
        <f>SUM(H9:L9)</f>
        <v>18.779399999999999</v>
      </c>
      <c r="H9" s="162">
        <v>12.779400000000001</v>
      </c>
      <c r="I9" s="179"/>
      <c r="J9" s="180"/>
      <c r="K9" s="108"/>
      <c r="L9" s="162">
        <v>6</v>
      </c>
    </row>
    <row r="10" spans="1:12" ht="30" customHeight="1">
      <c r="A10" s="107" t="s">
        <v>26</v>
      </c>
      <c r="B10" s="108">
        <v>503.56</v>
      </c>
      <c r="C10" s="161" t="s">
        <v>27</v>
      </c>
      <c r="D10" s="111">
        <f>SUM(D11:D12)</f>
        <v>198.84100000000001</v>
      </c>
      <c r="E10" s="111">
        <f t="shared" ref="E10" si="3">SUM(E11:E12)</f>
        <v>0</v>
      </c>
      <c r="F10" s="163">
        <f t="shared" ref="F10:L10" si="4">SUM(F11:F12)</f>
        <v>0</v>
      </c>
      <c r="G10" s="111">
        <f t="shared" si="4"/>
        <v>198.84100000000001</v>
      </c>
      <c r="H10" s="111">
        <f t="shared" si="4"/>
        <v>1</v>
      </c>
      <c r="I10" s="111">
        <f t="shared" si="4"/>
        <v>0</v>
      </c>
      <c r="J10" s="163">
        <f t="shared" si="4"/>
        <v>0</v>
      </c>
      <c r="K10" s="111">
        <f t="shared" si="4"/>
        <v>0</v>
      </c>
      <c r="L10" s="111">
        <f t="shared" si="4"/>
        <v>197.84100000000001</v>
      </c>
    </row>
    <row r="11" spans="1:12" ht="30" customHeight="1">
      <c r="A11" s="107" t="s">
        <v>28</v>
      </c>
      <c r="B11" s="111"/>
      <c r="C11" s="159" t="s">
        <v>29</v>
      </c>
      <c r="D11" s="111">
        <f>E11+F11+G11</f>
        <v>17.341000000000001</v>
      </c>
      <c r="E11" s="111"/>
      <c r="F11" s="163"/>
      <c r="G11" s="111">
        <f>SUM(H11:L11)</f>
        <v>17.341000000000001</v>
      </c>
      <c r="H11" s="111">
        <v>1</v>
      </c>
      <c r="I11" s="111"/>
      <c r="J11" s="181"/>
      <c r="K11" s="111"/>
      <c r="L11" s="111">
        <v>16.341000000000001</v>
      </c>
    </row>
    <row r="12" spans="1:12" ht="30" customHeight="1">
      <c r="A12" s="107" t="s">
        <v>30</v>
      </c>
      <c r="B12" s="114"/>
      <c r="C12" s="161" t="s">
        <v>31</v>
      </c>
      <c r="D12" s="113">
        <f>E12+F12+G12</f>
        <v>181.5</v>
      </c>
      <c r="E12" s="160"/>
      <c r="F12" s="160"/>
      <c r="G12" s="160">
        <f>SUM(H12:L12)</f>
        <v>181.5</v>
      </c>
      <c r="H12" s="160"/>
      <c r="I12" s="177"/>
      <c r="J12" s="182"/>
      <c r="K12" s="114"/>
      <c r="L12" s="160">
        <v>181.5</v>
      </c>
    </row>
    <row r="13" spans="1:12" ht="30" customHeight="1">
      <c r="A13" s="107" t="s">
        <v>32</v>
      </c>
      <c r="B13" s="111"/>
      <c r="C13" s="164"/>
      <c r="D13" s="165"/>
      <c r="E13" s="165"/>
      <c r="F13" s="166"/>
      <c r="G13" s="166"/>
      <c r="H13" s="166"/>
      <c r="I13" s="166"/>
      <c r="J13" s="166"/>
      <c r="K13" s="166"/>
      <c r="L13" s="166"/>
    </row>
    <row r="14" spans="1:12" ht="30" customHeight="1">
      <c r="A14" s="121" t="s">
        <v>33</v>
      </c>
      <c r="B14" s="111"/>
      <c r="C14" s="164"/>
      <c r="D14" s="165"/>
      <c r="E14" s="165"/>
      <c r="F14" s="166"/>
      <c r="G14" s="166"/>
      <c r="H14" s="166"/>
      <c r="I14" s="166"/>
      <c r="J14" s="166"/>
      <c r="K14" s="166"/>
      <c r="L14" s="166"/>
    </row>
    <row r="15" spans="1:12" ht="23.1" customHeight="1">
      <c r="A15" s="121"/>
      <c r="B15" s="111"/>
      <c r="C15" s="164"/>
      <c r="D15" s="165"/>
      <c r="E15" s="165"/>
      <c r="F15" s="166"/>
      <c r="G15" s="166"/>
      <c r="H15" s="166"/>
      <c r="I15" s="166"/>
      <c r="J15" s="166"/>
      <c r="K15" s="166"/>
      <c r="L15" s="166"/>
    </row>
    <row r="16" spans="1:12" ht="26.1" customHeight="1">
      <c r="A16" s="121"/>
      <c r="B16" s="111"/>
      <c r="C16" s="167"/>
      <c r="D16" s="168"/>
      <c r="E16" s="169"/>
      <c r="F16" s="169"/>
      <c r="G16" s="166"/>
      <c r="H16" s="166"/>
      <c r="I16" s="166"/>
      <c r="J16" s="166"/>
      <c r="K16" s="166"/>
      <c r="L16" s="166"/>
    </row>
    <row r="17" spans="1:12" ht="24" customHeight="1">
      <c r="A17" s="121"/>
      <c r="B17" s="114"/>
      <c r="C17" s="170"/>
      <c r="D17" s="168"/>
      <c r="E17" s="169"/>
      <c r="F17" s="169"/>
      <c r="G17" s="166"/>
      <c r="H17" s="166"/>
      <c r="I17" s="166"/>
      <c r="J17" s="166"/>
      <c r="K17" s="166"/>
      <c r="L17" s="166"/>
    </row>
    <row r="18" spans="1:12" ht="30" customHeight="1">
      <c r="A18" s="171" t="s">
        <v>34</v>
      </c>
      <c r="B18" s="108">
        <f>B14+B13+B12+B11+B7</f>
        <v>646.15589999999997</v>
      </c>
      <c r="C18" s="172"/>
      <c r="D18" s="108"/>
      <c r="E18" s="173"/>
      <c r="F18" s="173"/>
      <c r="G18" s="166"/>
      <c r="H18" s="166"/>
      <c r="I18" s="166"/>
      <c r="J18" s="166"/>
      <c r="K18" s="166"/>
      <c r="L18" s="166"/>
    </row>
    <row r="19" spans="1:12" ht="30" customHeight="1">
      <c r="A19" s="121" t="s">
        <v>35</v>
      </c>
      <c r="B19" s="111"/>
      <c r="C19" s="174"/>
      <c r="D19" s="111"/>
      <c r="E19" s="173"/>
      <c r="F19" s="173"/>
      <c r="G19" s="166"/>
      <c r="H19" s="166"/>
      <c r="I19" s="166"/>
      <c r="J19" s="166"/>
      <c r="K19" s="166"/>
      <c r="L19" s="166"/>
    </row>
    <row r="20" spans="1:12" ht="30" customHeight="1">
      <c r="A20" s="107" t="s">
        <v>36</v>
      </c>
      <c r="B20" s="114"/>
      <c r="C20" s="174"/>
      <c r="D20" s="113"/>
      <c r="E20" s="173"/>
      <c r="F20" s="173"/>
      <c r="G20" s="166"/>
      <c r="H20" s="166"/>
      <c r="I20" s="166"/>
      <c r="J20" s="166"/>
      <c r="K20" s="166"/>
      <c r="L20" s="166"/>
    </row>
    <row r="21" spans="1:12" ht="30" customHeight="1">
      <c r="A21" s="107" t="s">
        <v>37</v>
      </c>
      <c r="B21" s="114"/>
      <c r="C21" s="174"/>
      <c r="D21" s="111"/>
      <c r="E21" s="173"/>
      <c r="F21" s="173"/>
      <c r="G21" s="166"/>
      <c r="H21" s="166"/>
      <c r="I21" s="166"/>
      <c r="J21" s="166"/>
      <c r="K21" s="166"/>
      <c r="L21" s="166"/>
    </row>
    <row r="22" spans="1:12" ht="30" customHeight="1">
      <c r="A22" s="107" t="s">
        <v>38</v>
      </c>
      <c r="B22" s="175"/>
      <c r="C22" s="174"/>
      <c r="D22" s="114"/>
      <c r="E22" s="173"/>
      <c r="F22" s="173"/>
      <c r="G22" s="166"/>
      <c r="H22" s="166"/>
      <c r="I22" s="166"/>
      <c r="J22" s="166"/>
      <c r="K22" s="166"/>
      <c r="L22" s="166"/>
    </row>
    <row r="23" spans="1:12" ht="24" customHeight="1">
      <c r="A23" s="120" t="s">
        <v>39</v>
      </c>
      <c r="B23" s="114">
        <f>B18</f>
        <v>646.15589999999997</v>
      </c>
      <c r="C23" s="176" t="s">
        <v>40</v>
      </c>
      <c r="D23" s="114">
        <f>D10+D7</f>
        <v>646.15589999999997</v>
      </c>
      <c r="E23" s="114">
        <f t="shared" ref="E23" si="5">E10+E7</f>
        <v>0</v>
      </c>
      <c r="F23" s="114">
        <f t="shared" ref="F23:L23" si="6">F10+F7</f>
        <v>0</v>
      </c>
      <c r="G23" s="114">
        <f t="shared" si="6"/>
        <v>646.15589999999997</v>
      </c>
      <c r="H23" s="114">
        <f t="shared" si="6"/>
        <v>142.5959</v>
      </c>
      <c r="I23" s="114">
        <f t="shared" si="6"/>
        <v>0</v>
      </c>
      <c r="J23" s="114">
        <f t="shared" si="6"/>
        <v>0</v>
      </c>
      <c r="K23" s="114">
        <f t="shared" si="6"/>
        <v>0</v>
      </c>
      <c r="L23" s="114">
        <f t="shared" si="6"/>
        <v>503.56</v>
      </c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6"/>
  <sheetViews>
    <sheetView showGridLines="0" showZeros="0" workbookViewId="0">
      <selection activeCell="C10" sqref="C10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99" t="s">
        <v>216</v>
      </c>
      <c r="B1" s="299"/>
      <c r="C1" s="299"/>
    </row>
    <row r="2" spans="1:4" ht="15" customHeight="1">
      <c r="A2" s="6" t="s">
        <v>1</v>
      </c>
      <c r="B2" s="7"/>
      <c r="C2" s="8" t="s">
        <v>2</v>
      </c>
    </row>
    <row r="3" spans="1:4" ht="20.100000000000001" customHeight="1">
      <c r="A3" s="9" t="s">
        <v>84</v>
      </c>
      <c r="B3" s="9" t="s">
        <v>44</v>
      </c>
      <c r="C3" s="9" t="s">
        <v>217</v>
      </c>
    </row>
    <row r="4" spans="1:4" ht="20.100000000000001" customHeight="1">
      <c r="A4" s="9">
        <v>30201</v>
      </c>
      <c r="B4" s="9" t="s">
        <v>218</v>
      </c>
      <c r="C4" s="10">
        <v>12.44</v>
      </c>
      <c r="D4" s="11"/>
    </row>
    <row r="5" spans="1:4" ht="20.100000000000001" customHeight="1">
      <c r="A5" s="9">
        <v>30205</v>
      </c>
      <c r="B5" s="9" t="s">
        <v>219</v>
      </c>
      <c r="C5" s="10">
        <v>0.5</v>
      </c>
      <c r="D5" s="11"/>
    </row>
    <row r="6" spans="1:4" ht="20.100000000000001" customHeight="1">
      <c r="A6" s="9">
        <v>30206</v>
      </c>
      <c r="B6" s="9" t="s">
        <v>220</v>
      </c>
      <c r="C6" s="10">
        <v>3</v>
      </c>
      <c r="D6" s="11"/>
    </row>
    <row r="7" spans="1:4" ht="20.100000000000001" customHeight="1">
      <c r="A7" s="9">
        <v>30207</v>
      </c>
      <c r="B7" s="9" t="s">
        <v>221</v>
      </c>
      <c r="C7" s="10">
        <v>3.5</v>
      </c>
      <c r="D7" s="11"/>
    </row>
    <row r="8" spans="1:4" ht="20.100000000000001" customHeight="1">
      <c r="A8" s="9">
        <v>30208</v>
      </c>
      <c r="B8" s="9" t="s">
        <v>222</v>
      </c>
      <c r="C8" s="10">
        <v>3.2909999999999999</v>
      </c>
      <c r="D8" s="11"/>
    </row>
    <row r="9" spans="1:4" ht="20.100000000000001" customHeight="1">
      <c r="A9" s="9">
        <v>30213</v>
      </c>
      <c r="B9" s="9" t="s">
        <v>223</v>
      </c>
      <c r="C9" s="10">
        <v>1.05</v>
      </c>
      <c r="D9" s="11"/>
    </row>
    <row r="10" spans="1:4" ht="20.100000000000001" customHeight="1">
      <c r="A10" s="9">
        <v>30228</v>
      </c>
      <c r="B10" s="9" t="s">
        <v>224</v>
      </c>
      <c r="C10" s="10">
        <v>1.7196</v>
      </c>
      <c r="D10" s="11"/>
    </row>
    <row r="11" spans="1:4" ht="19.5" customHeight="1">
      <c r="A11" s="12">
        <v>30229</v>
      </c>
      <c r="B11" s="12" t="s">
        <v>225</v>
      </c>
      <c r="C11" s="12">
        <v>0.85980000000000001</v>
      </c>
    </row>
    <row r="12" spans="1:4" ht="19.5" customHeight="1">
      <c r="A12" s="13" t="s">
        <v>8</v>
      </c>
      <c r="B12" s="14"/>
      <c r="C12" s="15">
        <f>SUM(C4:C11)</f>
        <v>26.360399999999998</v>
      </c>
    </row>
    <row r="13" spans="1:4" ht="19.5" customHeight="1"/>
    <row r="14" spans="1:4" ht="19.5" customHeight="1"/>
    <row r="15" spans="1:4" ht="19.5" customHeight="1"/>
    <row r="16" spans="1:4" ht="19.5" customHeight="1"/>
  </sheetData>
  <mergeCells count="1">
    <mergeCell ref="A1:C1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4" workbookViewId="0">
      <selection activeCell="H35" sqref="H35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304" t="s">
        <v>226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1:20" ht="15" customHeight="1">
      <c r="A2" s="305" t="s">
        <v>1</v>
      </c>
      <c r="B2" s="305"/>
      <c r="C2" s="305"/>
      <c r="D2" s="305"/>
      <c r="E2" s="305"/>
      <c r="F2" s="305"/>
      <c r="G2" s="30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8.95" customHeight="1">
      <c r="A3" s="306" t="s">
        <v>227</v>
      </c>
      <c r="B3" s="306"/>
      <c r="C3" s="306"/>
      <c r="D3" s="306"/>
      <c r="E3" s="306"/>
      <c r="F3" s="306"/>
      <c r="G3" s="306"/>
      <c r="H3" s="307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0" ht="18.95" customHeight="1">
      <c r="A4" s="306" t="s">
        <v>228</v>
      </c>
      <c r="B4" s="306"/>
      <c r="C4" s="306"/>
      <c r="D4" s="306"/>
      <c r="E4" s="306"/>
      <c r="F4" s="306"/>
      <c r="G4" s="306"/>
      <c r="H4" s="307"/>
      <c r="I4" s="306"/>
      <c r="J4" s="306" t="s">
        <v>229</v>
      </c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0" ht="18.95" customHeight="1">
      <c r="A5" s="300" t="s">
        <v>230</v>
      </c>
      <c r="B5" s="300" t="s">
        <v>231</v>
      </c>
      <c r="C5" s="300"/>
      <c r="D5" s="300"/>
      <c r="E5" s="300"/>
      <c r="F5" s="300"/>
      <c r="G5" s="300"/>
      <c r="H5" s="300"/>
      <c r="I5" s="300"/>
      <c r="J5" s="300" t="s">
        <v>232</v>
      </c>
      <c r="K5" s="300"/>
      <c r="L5" s="300"/>
      <c r="M5" s="300"/>
      <c r="N5" s="300"/>
      <c r="O5" s="300"/>
      <c r="P5" s="300"/>
      <c r="Q5" s="300"/>
      <c r="R5" s="300"/>
      <c r="S5" s="300"/>
      <c r="T5" s="300"/>
    </row>
    <row r="6" spans="1:20" ht="18.95" customHeight="1">
      <c r="A6" s="300"/>
      <c r="B6" s="300" t="s">
        <v>233</v>
      </c>
      <c r="C6" s="300"/>
      <c r="D6" s="300"/>
      <c r="E6" s="300"/>
      <c r="F6" s="300"/>
      <c r="G6" s="300"/>
      <c r="H6" s="300"/>
      <c r="I6" s="300"/>
      <c r="J6" s="300" t="s">
        <v>234</v>
      </c>
      <c r="K6" s="300"/>
      <c r="L6" s="300"/>
      <c r="M6" s="300"/>
      <c r="N6" s="300"/>
      <c r="O6" s="300"/>
      <c r="P6" s="300"/>
      <c r="Q6" s="300"/>
      <c r="R6" s="300"/>
      <c r="S6" s="300"/>
      <c r="T6" s="300"/>
    </row>
    <row r="7" spans="1:20" ht="30.95" customHeight="1">
      <c r="A7" s="300"/>
      <c r="B7" s="300" t="s">
        <v>235</v>
      </c>
      <c r="C7" s="300"/>
      <c r="D7" s="300"/>
      <c r="E7" s="300"/>
      <c r="F7" s="300"/>
      <c r="G7" s="300"/>
      <c r="H7" s="3" t="s">
        <v>236</v>
      </c>
      <c r="I7" s="3"/>
      <c r="J7" s="300" t="s">
        <v>237</v>
      </c>
      <c r="K7" s="300"/>
      <c r="L7" s="300"/>
      <c r="M7" s="300"/>
      <c r="N7" s="300"/>
      <c r="O7" s="300"/>
      <c r="P7" s="300"/>
      <c r="Q7" s="3" t="s">
        <v>49</v>
      </c>
      <c r="R7" s="300"/>
      <c r="S7" s="300"/>
      <c r="T7" s="300"/>
    </row>
    <row r="8" spans="1:20" ht="18.95" customHeight="1">
      <c r="A8" s="300"/>
      <c r="B8" s="300" t="s">
        <v>238</v>
      </c>
      <c r="C8" s="300"/>
      <c r="D8" s="300"/>
      <c r="E8" s="300"/>
      <c r="F8" s="300"/>
      <c r="G8" s="300"/>
      <c r="H8" s="3" t="s">
        <v>139</v>
      </c>
      <c r="I8" s="3"/>
      <c r="J8" s="300" t="s">
        <v>239</v>
      </c>
      <c r="K8" s="300"/>
      <c r="L8" s="300"/>
      <c r="M8" s="300"/>
      <c r="N8" s="300"/>
      <c r="O8" s="300"/>
      <c r="P8" s="300"/>
      <c r="Q8" s="3" t="s">
        <v>240</v>
      </c>
      <c r="R8" s="300"/>
      <c r="S8" s="300"/>
      <c r="T8" s="300"/>
    </row>
    <row r="9" spans="1:20" ht="18.95" customHeight="1">
      <c r="A9" s="300"/>
      <c r="B9" s="300" t="s">
        <v>241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</row>
    <row r="10" spans="1:20" ht="18.95" customHeight="1">
      <c r="A10" s="300"/>
      <c r="B10" s="300" t="s">
        <v>242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</row>
    <row r="11" spans="1:20" ht="18.95" customHeight="1">
      <c r="A11" s="300" t="s">
        <v>243</v>
      </c>
      <c r="B11" s="300" t="s">
        <v>244</v>
      </c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</row>
    <row r="12" spans="1:20" ht="18.95" customHeight="1">
      <c r="A12" s="300"/>
      <c r="B12" s="300" t="s">
        <v>245</v>
      </c>
      <c r="C12" s="300"/>
      <c r="D12" s="300" t="s">
        <v>246</v>
      </c>
      <c r="E12" s="300"/>
      <c r="F12" s="300" t="s">
        <v>247</v>
      </c>
      <c r="G12" s="300"/>
      <c r="H12" s="300" t="s">
        <v>248</v>
      </c>
      <c r="I12" s="300"/>
      <c r="J12" s="300"/>
      <c r="K12" s="300"/>
      <c r="L12" s="300"/>
      <c r="M12" s="300"/>
      <c r="N12" s="300"/>
      <c r="O12" s="300"/>
      <c r="P12" s="300" t="s">
        <v>249</v>
      </c>
      <c r="Q12" s="300"/>
      <c r="R12" s="300"/>
      <c r="S12" s="300"/>
      <c r="T12" s="300"/>
    </row>
    <row r="13" spans="1:20" ht="18.95" customHeight="1">
      <c r="A13" s="300"/>
      <c r="B13" s="300"/>
      <c r="C13" s="300"/>
      <c r="D13" s="300" t="s">
        <v>250</v>
      </c>
      <c r="E13" s="300"/>
      <c r="F13" s="300" t="s">
        <v>251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</row>
    <row r="14" spans="1:20" ht="18.95" customHeight="1">
      <c r="A14" s="300"/>
      <c r="B14" s="300"/>
      <c r="C14" s="300"/>
      <c r="D14" s="300"/>
      <c r="E14" s="300"/>
      <c r="F14" s="300" t="s">
        <v>252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</row>
    <row r="15" spans="1:20" ht="18.95" customHeight="1">
      <c r="A15" s="300"/>
      <c r="B15" s="300"/>
      <c r="C15" s="300"/>
      <c r="D15" s="300"/>
      <c r="E15" s="300"/>
      <c r="F15" s="300" t="s">
        <v>253</v>
      </c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</row>
    <row r="16" spans="1:20" ht="18.95" customHeight="1">
      <c r="A16" s="300"/>
      <c r="B16" s="300"/>
      <c r="C16" s="300"/>
      <c r="D16" s="300"/>
      <c r="E16" s="300"/>
      <c r="F16" s="300" t="s">
        <v>254</v>
      </c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</row>
    <row r="17" spans="1:20" ht="18.95" customHeight="1">
      <c r="A17" s="300"/>
      <c r="B17" s="300"/>
      <c r="C17" s="300"/>
      <c r="D17" s="300" t="s">
        <v>255</v>
      </c>
      <c r="E17" s="300"/>
      <c r="F17" s="300" t="s">
        <v>256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</row>
    <row r="18" spans="1:20" ht="18.95" customHeight="1">
      <c r="A18" s="300"/>
      <c r="B18" s="300"/>
      <c r="C18" s="300"/>
      <c r="D18" s="300"/>
      <c r="E18" s="300"/>
      <c r="F18" s="300" t="s">
        <v>257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</row>
    <row r="19" spans="1:20" ht="18.95" customHeight="1">
      <c r="A19" s="300"/>
      <c r="B19" s="300"/>
      <c r="C19" s="300"/>
      <c r="D19" s="300"/>
      <c r="E19" s="300"/>
      <c r="F19" s="300" t="s">
        <v>258</v>
      </c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</row>
    <row r="20" spans="1:20" ht="18.95" customHeight="1">
      <c r="A20" s="300"/>
      <c r="B20" s="300"/>
      <c r="C20" s="300"/>
      <c r="D20" s="300"/>
      <c r="E20" s="300"/>
      <c r="F20" s="300" t="s">
        <v>259</v>
      </c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</row>
    <row r="21" spans="1:20" ht="18.95" customHeight="1">
      <c r="A21" s="300"/>
      <c r="B21" s="300"/>
      <c r="C21" s="300"/>
      <c r="D21" s="300" t="s">
        <v>260</v>
      </c>
      <c r="E21" s="300"/>
      <c r="F21" s="300" t="s">
        <v>261</v>
      </c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</row>
    <row r="22" spans="1:20" ht="11.1" customHeight="1">
      <c r="A22" s="301" t="s">
        <v>196</v>
      </c>
      <c r="B22" s="301"/>
      <c r="C22" s="301"/>
      <c r="D22" s="301"/>
      <c r="E22" s="301"/>
      <c r="F22" s="301"/>
      <c r="G22" s="301"/>
      <c r="H22" s="302"/>
      <c r="I22" s="302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>
      <selection activeCell="D11" sqref="D11"/>
    </sheetView>
  </sheetViews>
  <sheetFormatPr defaultColWidth="6.875" defaultRowHeight="11.25"/>
  <cols>
    <col min="1" max="3" width="6.375" style="135" customWidth="1"/>
    <col min="4" max="4" width="14.25" style="135" customWidth="1"/>
    <col min="5" max="5" width="8.375" style="135" customWidth="1"/>
    <col min="6" max="6" width="8" style="135" customWidth="1"/>
    <col min="7" max="7" width="9.875" style="135" customWidth="1"/>
    <col min="8" max="8" width="7.875" style="135" customWidth="1"/>
    <col min="9" max="9" width="5.625" style="135" customWidth="1"/>
    <col min="10" max="10" width="5.375" style="135" customWidth="1"/>
    <col min="11" max="11" width="4.25" style="135" customWidth="1"/>
    <col min="12" max="12" width="6.75" style="135" customWidth="1"/>
    <col min="13" max="13" width="4" style="135" customWidth="1"/>
    <col min="14" max="14" width="6.5" style="135" customWidth="1"/>
    <col min="15" max="15" width="4.125" style="135" customWidth="1"/>
    <col min="16" max="16" width="7.625" style="135" customWidth="1"/>
    <col min="17" max="17" width="5.875" style="135" customWidth="1"/>
    <col min="18" max="18" width="6" style="135" customWidth="1"/>
    <col min="19" max="19" width="6.375" style="135" customWidth="1"/>
    <col min="20" max="20" width="6" style="135" customWidth="1"/>
    <col min="21" max="21" width="6.875" style="135" customWidth="1"/>
    <col min="22" max="22" width="4.625" style="135" customWidth="1"/>
    <col min="23" max="251" width="6.875" style="135" customWidth="1"/>
    <col min="252" max="16384" width="6.875" style="135"/>
  </cols>
  <sheetData>
    <row r="1" spans="1:22" ht="42" customHeight="1">
      <c r="A1" s="205" t="s">
        <v>41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2" ht="15" customHeight="1">
      <c r="A2" s="206" t="s">
        <v>42</v>
      </c>
      <c r="B2" s="206"/>
      <c r="C2" s="206"/>
      <c r="D2" s="20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9" t="s">
        <v>2</v>
      </c>
    </row>
    <row r="3" spans="1:22" ht="20.100000000000001" customHeight="1">
      <c r="A3" s="199" t="s">
        <v>43</v>
      </c>
      <c r="B3" s="199"/>
      <c r="C3" s="199"/>
      <c r="D3" s="204" t="s">
        <v>44</v>
      </c>
      <c r="E3" s="198" t="s">
        <v>45</v>
      </c>
      <c r="F3" s="207" t="s">
        <v>46</v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9"/>
      <c r="R3" s="145"/>
      <c r="S3" s="198" t="s">
        <v>47</v>
      </c>
      <c r="T3" s="198"/>
      <c r="U3" s="197" t="s">
        <v>48</v>
      </c>
      <c r="V3" s="197" t="s">
        <v>49</v>
      </c>
    </row>
    <row r="4" spans="1:22" ht="20.100000000000001" customHeight="1">
      <c r="A4" s="199"/>
      <c r="B4" s="199"/>
      <c r="C4" s="199"/>
      <c r="D4" s="204"/>
      <c r="E4" s="198"/>
      <c r="F4" s="198" t="s">
        <v>8</v>
      </c>
      <c r="G4" s="210" t="s">
        <v>50</v>
      </c>
      <c r="H4" s="211"/>
      <c r="I4" s="212"/>
      <c r="J4" s="210" t="s">
        <v>51</v>
      </c>
      <c r="K4" s="208"/>
      <c r="L4" s="208"/>
      <c r="M4" s="208"/>
      <c r="N4" s="208"/>
      <c r="O4" s="209"/>
      <c r="P4" s="198" t="s">
        <v>52</v>
      </c>
      <c r="Q4" s="198" t="s">
        <v>53</v>
      </c>
      <c r="R4" s="200" t="s">
        <v>54</v>
      </c>
      <c r="S4" s="198" t="s">
        <v>55</v>
      </c>
      <c r="T4" s="198" t="s">
        <v>56</v>
      </c>
      <c r="U4" s="198"/>
      <c r="V4" s="198"/>
    </row>
    <row r="5" spans="1:22" ht="20.100000000000001" customHeight="1">
      <c r="A5" s="203" t="s">
        <v>57</v>
      </c>
      <c r="B5" s="203" t="s">
        <v>58</v>
      </c>
      <c r="C5" s="203" t="s">
        <v>59</v>
      </c>
      <c r="D5" s="204"/>
      <c r="E5" s="198"/>
      <c r="F5" s="198"/>
      <c r="G5" s="213" t="s">
        <v>60</v>
      </c>
      <c r="H5" s="213" t="s">
        <v>61</v>
      </c>
      <c r="I5" s="213" t="s">
        <v>62</v>
      </c>
      <c r="J5" s="197" t="s">
        <v>63</v>
      </c>
      <c r="K5" s="198" t="s">
        <v>64</v>
      </c>
      <c r="L5" s="198" t="s">
        <v>65</v>
      </c>
      <c r="M5" s="198" t="s">
        <v>66</v>
      </c>
      <c r="N5" s="198" t="s">
        <v>67</v>
      </c>
      <c r="O5" s="197" t="s">
        <v>68</v>
      </c>
      <c r="P5" s="198"/>
      <c r="Q5" s="198"/>
      <c r="R5" s="201"/>
      <c r="S5" s="198"/>
      <c r="T5" s="198"/>
      <c r="U5" s="198"/>
      <c r="V5" s="198"/>
    </row>
    <row r="6" spans="1:22" ht="30" customHeight="1">
      <c r="A6" s="203"/>
      <c r="B6" s="203"/>
      <c r="C6" s="203"/>
      <c r="D6" s="204"/>
      <c r="E6" s="198"/>
      <c r="F6" s="198"/>
      <c r="G6" s="202"/>
      <c r="H6" s="214"/>
      <c r="I6" s="214"/>
      <c r="J6" s="197"/>
      <c r="K6" s="198"/>
      <c r="L6" s="198"/>
      <c r="M6" s="198"/>
      <c r="N6" s="198"/>
      <c r="O6" s="197"/>
      <c r="P6" s="198"/>
      <c r="Q6" s="198"/>
      <c r="R6" s="202"/>
      <c r="S6" s="198"/>
      <c r="T6" s="198"/>
      <c r="U6" s="198"/>
      <c r="V6" s="198"/>
    </row>
    <row r="7" spans="1:22" ht="20.100000000000001" customHeight="1">
      <c r="A7" s="137" t="s">
        <v>69</v>
      </c>
      <c r="B7" s="137" t="s">
        <v>69</v>
      </c>
      <c r="C7" s="137" t="s">
        <v>69</v>
      </c>
      <c r="D7" s="137" t="s">
        <v>69</v>
      </c>
      <c r="E7" s="138">
        <v>1</v>
      </c>
      <c r="F7" s="138">
        <f t="shared" ref="F7" si="0">E7+1</f>
        <v>2</v>
      </c>
      <c r="G7" s="138">
        <f t="shared" ref="G7:V7" si="1">F7+1</f>
        <v>3</v>
      </c>
      <c r="H7" s="138">
        <f t="shared" si="1"/>
        <v>4</v>
      </c>
      <c r="I7" s="138">
        <f t="shared" si="1"/>
        <v>5</v>
      </c>
      <c r="J7" s="138">
        <f t="shared" si="1"/>
        <v>6</v>
      </c>
      <c r="K7" s="138">
        <f t="shared" si="1"/>
        <v>7</v>
      </c>
      <c r="L7" s="138">
        <f t="shared" si="1"/>
        <v>8</v>
      </c>
      <c r="M7" s="138">
        <f t="shared" si="1"/>
        <v>9</v>
      </c>
      <c r="N7" s="138">
        <f t="shared" si="1"/>
        <v>10</v>
      </c>
      <c r="O7" s="138">
        <f t="shared" si="1"/>
        <v>11</v>
      </c>
      <c r="P7" s="138">
        <f t="shared" si="1"/>
        <v>12</v>
      </c>
      <c r="Q7" s="138">
        <f t="shared" si="1"/>
        <v>13</v>
      </c>
      <c r="R7" s="138">
        <f t="shared" si="1"/>
        <v>14</v>
      </c>
      <c r="S7" s="138">
        <f t="shared" si="1"/>
        <v>15</v>
      </c>
      <c r="T7" s="138">
        <f t="shared" si="1"/>
        <v>16</v>
      </c>
      <c r="U7" s="138">
        <f t="shared" si="1"/>
        <v>17</v>
      </c>
      <c r="V7" s="138">
        <f t="shared" si="1"/>
        <v>18</v>
      </c>
    </row>
    <row r="8" spans="1:22" ht="24" customHeight="1">
      <c r="A8" s="84"/>
      <c r="B8" s="85"/>
      <c r="C8" s="85"/>
      <c r="D8" s="83" t="s">
        <v>8</v>
      </c>
      <c r="E8" s="139">
        <f>F8+N8</f>
        <v>645.15589999999997</v>
      </c>
      <c r="F8" s="140">
        <v>645.15589999999997</v>
      </c>
      <c r="G8" s="141">
        <f>H8</f>
        <v>142.5959</v>
      </c>
      <c r="H8" s="142">
        <f>SUM(H11:H16)</f>
        <v>142.5959</v>
      </c>
      <c r="I8" s="146"/>
      <c r="J8" s="146"/>
      <c r="K8" s="147"/>
      <c r="L8" s="147"/>
      <c r="M8" s="147"/>
      <c r="N8" s="147"/>
      <c r="O8" s="147"/>
      <c r="P8" s="139">
        <f>SUM(P11:P16)</f>
        <v>503.56</v>
      </c>
      <c r="Q8" s="147"/>
      <c r="R8" s="147"/>
      <c r="S8" s="150"/>
      <c r="T8" s="150"/>
      <c r="U8" s="150"/>
      <c r="V8" s="151"/>
    </row>
    <row r="9" spans="1:22" ht="24" customHeight="1">
      <c r="A9" s="84"/>
      <c r="B9" s="85"/>
      <c r="C9" s="85"/>
      <c r="D9" s="83" t="s">
        <v>70</v>
      </c>
      <c r="E9" s="140">
        <v>646.15589999999997</v>
      </c>
      <c r="F9" s="140">
        <v>646.15589999999997</v>
      </c>
      <c r="G9" s="143">
        <f t="shared" ref="G9" si="2">H9</f>
        <v>142.5959</v>
      </c>
      <c r="H9" s="139">
        <v>142.5959</v>
      </c>
      <c r="I9" s="148"/>
      <c r="J9" s="148"/>
      <c r="K9" s="148"/>
      <c r="L9" s="148"/>
      <c r="M9" s="148"/>
      <c r="N9" s="148"/>
      <c r="O9" s="148"/>
      <c r="P9" s="139">
        <v>503.56</v>
      </c>
      <c r="Q9" s="148"/>
      <c r="R9" s="148"/>
      <c r="S9" s="148"/>
      <c r="T9" s="148"/>
      <c r="U9" s="148"/>
      <c r="V9" s="148"/>
    </row>
    <row r="10" spans="1:22" ht="24" customHeight="1">
      <c r="A10" s="84"/>
      <c r="B10" s="85"/>
      <c r="C10" s="85"/>
      <c r="D10" s="86" t="s">
        <v>71</v>
      </c>
      <c r="E10" s="140">
        <v>646.15589999999997</v>
      </c>
      <c r="F10" s="140">
        <v>646.15589999999997</v>
      </c>
      <c r="G10" s="143">
        <f t="shared" ref="G10:G16" si="3">H10</f>
        <v>142.5959</v>
      </c>
      <c r="H10" s="139">
        <v>142.5959</v>
      </c>
      <c r="I10" s="148"/>
      <c r="J10" s="148"/>
      <c r="K10" s="148"/>
      <c r="L10" s="148"/>
      <c r="M10" s="148"/>
      <c r="N10" s="148"/>
      <c r="O10" s="148"/>
      <c r="P10" s="139">
        <v>503.56</v>
      </c>
      <c r="Q10" s="148"/>
      <c r="R10" s="148"/>
      <c r="S10" s="148"/>
      <c r="T10" s="148"/>
      <c r="U10" s="148"/>
      <c r="V10" s="148"/>
    </row>
    <row r="11" spans="1:22" ht="24" customHeight="1">
      <c r="A11" s="84">
        <v>208</v>
      </c>
      <c r="B11" s="85" t="s">
        <v>72</v>
      </c>
      <c r="C11" s="85" t="s">
        <v>72</v>
      </c>
      <c r="D11" s="86" t="s">
        <v>73</v>
      </c>
      <c r="E11" s="140">
        <v>17.195399999999999</v>
      </c>
      <c r="F11" s="140">
        <v>17.195399999999999</v>
      </c>
      <c r="G11" s="143">
        <f t="shared" si="3"/>
        <v>17.195399999999999</v>
      </c>
      <c r="H11" s="139">
        <v>17.195399999999999</v>
      </c>
      <c r="I11" s="148"/>
      <c r="J11" s="148"/>
      <c r="K11" s="148"/>
      <c r="L11" s="148"/>
      <c r="M11" s="148"/>
      <c r="N11" s="148"/>
      <c r="O11" s="148"/>
      <c r="P11" s="139"/>
      <c r="Q11" s="148"/>
      <c r="R11" s="148"/>
      <c r="S11" s="148"/>
      <c r="T11" s="148"/>
      <c r="U11" s="148"/>
      <c r="V11" s="148"/>
    </row>
    <row r="12" spans="1:22" ht="24" customHeight="1">
      <c r="A12" s="144">
        <v>210</v>
      </c>
      <c r="B12" s="144">
        <v>11</v>
      </c>
      <c r="C12" s="85" t="s">
        <v>74</v>
      </c>
      <c r="D12" s="86" t="s">
        <v>75</v>
      </c>
      <c r="E12" s="140">
        <v>6.1395999999999997</v>
      </c>
      <c r="F12" s="140">
        <v>6.1395999999999997</v>
      </c>
      <c r="G12" s="143">
        <f t="shared" si="3"/>
        <v>6.1395999999999997</v>
      </c>
      <c r="H12" s="139">
        <v>6.1395999999999997</v>
      </c>
      <c r="I12" s="148"/>
      <c r="J12" s="148"/>
      <c r="K12" s="148"/>
      <c r="L12" s="148"/>
      <c r="M12" s="148"/>
      <c r="N12" s="148"/>
      <c r="O12" s="148"/>
      <c r="P12" s="139"/>
      <c r="Q12" s="148"/>
      <c r="R12" s="148"/>
      <c r="S12" s="148"/>
      <c r="T12" s="148"/>
      <c r="U12" s="148"/>
      <c r="V12" s="148"/>
    </row>
    <row r="13" spans="1:22" ht="24" customHeight="1">
      <c r="A13" s="84">
        <v>214</v>
      </c>
      <c r="B13" s="85" t="s">
        <v>76</v>
      </c>
      <c r="C13" s="85" t="s">
        <v>77</v>
      </c>
      <c r="D13" s="86" t="s">
        <v>78</v>
      </c>
      <c r="E13" s="140">
        <v>60</v>
      </c>
      <c r="F13" s="140">
        <v>60</v>
      </c>
      <c r="G13" s="143">
        <f t="shared" si="3"/>
        <v>0</v>
      </c>
      <c r="H13" s="139"/>
      <c r="I13" s="148"/>
      <c r="J13" s="148"/>
      <c r="K13" s="148"/>
      <c r="L13" s="148"/>
      <c r="M13" s="148"/>
      <c r="N13" s="148"/>
      <c r="O13" s="148"/>
      <c r="P13" s="139">
        <v>60</v>
      </c>
      <c r="Q13" s="148"/>
      <c r="R13" s="148"/>
      <c r="S13" s="148"/>
      <c r="T13" s="148"/>
      <c r="U13" s="148"/>
      <c r="V13" s="148"/>
    </row>
    <row r="14" spans="1:22" ht="24" customHeight="1">
      <c r="A14" s="84">
        <v>214</v>
      </c>
      <c r="B14" s="85" t="s">
        <v>76</v>
      </c>
      <c r="C14" s="85" t="s">
        <v>79</v>
      </c>
      <c r="D14" s="86" t="s">
        <v>80</v>
      </c>
      <c r="E14" s="140">
        <v>121.5</v>
      </c>
      <c r="F14" s="140">
        <v>121.5</v>
      </c>
      <c r="G14" s="143">
        <f t="shared" si="3"/>
        <v>0</v>
      </c>
      <c r="H14" s="139"/>
      <c r="I14" s="148"/>
      <c r="J14" s="148"/>
      <c r="K14" s="148"/>
      <c r="L14" s="148"/>
      <c r="M14" s="148"/>
      <c r="N14" s="148"/>
      <c r="O14" s="148"/>
      <c r="P14" s="139">
        <v>121.5</v>
      </c>
      <c r="Q14" s="148"/>
      <c r="R14" s="148"/>
      <c r="S14" s="148"/>
      <c r="T14" s="148"/>
      <c r="U14" s="148"/>
      <c r="V14" s="148"/>
    </row>
    <row r="15" spans="1:22" ht="24" customHeight="1">
      <c r="A15" s="144">
        <v>214</v>
      </c>
      <c r="B15" s="144" t="s">
        <v>76</v>
      </c>
      <c r="C15" s="144">
        <v>99</v>
      </c>
      <c r="D15" s="86" t="s">
        <v>81</v>
      </c>
      <c r="E15" s="140">
        <v>398.89749999999998</v>
      </c>
      <c r="F15" s="140">
        <v>398.89749999999998</v>
      </c>
      <c r="G15" s="143">
        <f t="shared" si="3"/>
        <v>108.94370000000001</v>
      </c>
      <c r="H15" s="139">
        <v>108.94370000000001</v>
      </c>
      <c r="I15" s="148"/>
      <c r="J15" s="148"/>
      <c r="K15" s="148"/>
      <c r="L15" s="148"/>
      <c r="M15" s="148"/>
      <c r="N15" s="148"/>
      <c r="O15" s="148"/>
      <c r="P15" s="139">
        <v>289.9538</v>
      </c>
      <c r="Q15" s="148"/>
      <c r="R15" s="148"/>
      <c r="S15" s="148"/>
      <c r="T15" s="148"/>
      <c r="U15" s="148"/>
      <c r="V15" s="148"/>
    </row>
    <row r="16" spans="1:22" ht="24" customHeight="1">
      <c r="A16" s="84">
        <v>221</v>
      </c>
      <c r="B16" s="85" t="s">
        <v>74</v>
      </c>
      <c r="C16" s="85" t="s">
        <v>76</v>
      </c>
      <c r="D16" s="86" t="s">
        <v>82</v>
      </c>
      <c r="E16" s="140">
        <v>42.423400000000001</v>
      </c>
      <c r="F16" s="140">
        <v>42.423400000000001</v>
      </c>
      <c r="G16" s="143">
        <f t="shared" si="3"/>
        <v>10.3172</v>
      </c>
      <c r="H16" s="139">
        <v>10.3172</v>
      </c>
      <c r="I16" s="148"/>
      <c r="J16" s="148"/>
      <c r="K16" s="148"/>
      <c r="L16" s="148"/>
      <c r="M16" s="148"/>
      <c r="N16" s="148"/>
      <c r="O16" s="148"/>
      <c r="P16" s="139">
        <v>32.106200000000001</v>
      </c>
      <c r="Q16" s="148"/>
      <c r="R16" s="148"/>
      <c r="S16" s="148"/>
      <c r="T16" s="148"/>
      <c r="U16" s="148"/>
      <c r="V16" s="148"/>
    </row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30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showGridLines="0" showZeros="0" topLeftCell="A3" workbookViewId="0">
      <selection activeCell="G7" sqref="G7"/>
    </sheetView>
  </sheetViews>
  <sheetFormatPr defaultColWidth="7" defaultRowHeight="11.25"/>
  <cols>
    <col min="1" max="1" width="4.625" style="37" customWidth="1"/>
    <col min="2" max="3" width="4.125" style="37" customWidth="1"/>
    <col min="4" max="4" width="15.875" style="37" customWidth="1"/>
    <col min="5" max="5" width="10.875" style="37" customWidth="1"/>
    <col min="6" max="6" width="10.375" style="37" customWidth="1"/>
    <col min="7" max="7" width="9.125" style="37" customWidth="1"/>
    <col min="8" max="8" width="9" style="37" customWidth="1"/>
    <col min="9" max="9" width="9.625" style="37" customWidth="1"/>
    <col min="10" max="10" width="9.375" style="37" customWidth="1"/>
    <col min="11" max="11" width="10.125" style="37" customWidth="1"/>
    <col min="12" max="12" width="10" style="37" customWidth="1"/>
    <col min="13" max="16384" width="7" style="37"/>
  </cols>
  <sheetData>
    <row r="1" spans="1:12" ht="42" customHeight="1">
      <c r="A1" s="215" t="s">
        <v>83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15" customHeight="1">
      <c r="A2" s="216" t="s">
        <v>1</v>
      </c>
      <c r="B2" s="216"/>
      <c r="C2" s="216"/>
      <c r="D2" s="216"/>
      <c r="E2" s="39"/>
      <c r="F2" s="39"/>
      <c r="G2" s="40"/>
      <c r="H2" s="40"/>
      <c r="I2" s="40"/>
      <c r="J2" s="40"/>
      <c r="K2" s="40"/>
      <c r="L2" s="51" t="s">
        <v>2</v>
      </c>
    </row>
    <row r="3" spans="1:12" s="35" customFormat="1" ht="16.5" customHeight="1">
      <c r="A3" s="217" t="s">
        <v>84</v>
      </c>
      <c r="B3" s="218"/>
      <c r="C3" s="219"/>
      <c r="D3" s="227" t="s">
        <v>44</v>
      </c>
      <c r="E3" s="230" t="s">
        <v>45</v>
      </c>
      <c r="F3" s="220" t="s">
        <v>85</v>
      </c>
      <c r="G3" s="220"/>
      <c r="H3" s="220"/>
      <c r="I3" s="220"/>
      <c r="J3" s="220"/>
      <c r="K3" s="220"/>
      <c r="L3" s="220"/>
    </row>
    <row r="4" spans="1:12" s="35" customFormat="1" ht="14.25" customHeight="1">
      <c r="A4" s="225" t="s">
        <v>57</v>
      </c>
      <c r="B4" s="226" t="s">
        <v>58</v>
      </c>
      <c r="C4" s="226" t="s">
        <v>59</v>
      </c>
      <c r="D4" s="228"/>
      <c r="E4" s="230"/>
      <c r="F4" s="230" t="s">
        <v>8</v>
      </c>
      <c r="G4" s="221" t="s">
        <v>86</v>
      </c>
      <c r="H4" s="221"/>
      <c r="I4" s="221"/>
      <c r="J4" s="222" t="s">
        <v>87</v>
      </c>
      <c r="K4" s="223"/>
      <c r="L4" s="224"/>
    </row>
    <row r="5" spans="1:12" s="35" customFormat="1" ht="28.5" customHeight="1">
      <c r="A5" s="225"/>
      <c r="B5" s="226"/>
      <c r="C5" s="226"/>
      <c r="D5" s="229"/>
      <c r="E5" s="230"/>
      <c r="F5" s="230"/>
      <c r="G5" s="42" t="s">
        <v>18</v>
      </c>
      <c r="H5" s="42" t="s">
        <v>88</v>
      </c>
      <c r="I5" s="42" t="s">
        <v>89</v>
      </c>
      <c r="J5" s="42" t="s">
        <v>18</v>
      </c>
      <c r="K5" s="42" t="s">
        <v>90</v>
      </c>
      <c r="L5" s="42" t="s">
        <v>91</v>
      </c>
    </row>
    <row r="6" spans="1:12" s="35" customFormat="1" ht="20.100000000000001" customHeight="1">
      <c r="A6" s="79" t="s">
        <v>69</v>
      </c>
      <c r="B6" s="80" t="s">
        <v>69</v>
      </c>
      <c r="C6" s="80" t="s">
        <v>69</v>
      </c>
      <c r="D6" s="80" t="s">
        <v>69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  <c r="L6" s="41">
        <v>8</v>
      </c>
    </row>
    <row r="7" spans="1:12" s="35" customFormat="1" ht="24" customHeight="1">
      <c r="A7" s="87"/>
      <c r="B7" s="132"/>
      <c r="C7" s="132"/>
      <c r="D7" s="90" t="s">
        <v>8</v>
      </c>
      <c r="E7" s="83">
        <f>F7</f>
        <v>646.15589999999997</v>
      </c>
      <c r="F7" s="49">
        <f>G7+J7</f>
        <v>646.15589999999997</v>
      </c>
      <c r="G7" s="83">
        <f>H7+I7</f>
        <v>447.31490000000002</v>
      </c>
      <c r="H7" s="83">
        <f t="shared" ref="H7" si="0">H8</f>
        <v>428.53550000000001</v>
      </c>
      <c r="I7" s="83">
        <f>I8</f>
        <v>18.779399999999999</v>
      </c>
      <c r="J7" s="83">
        <f t="shared" ref="J7" si="1">SUM(K7:L7)</f>
        <v>198.84100000000001</v>
      </c>
      <c r="K7" s="83">
        <f>K8</f>
        <v>17.341000000000001</v>
      </c>
      <c r="L7" s="83">
        <f>L8</f>
        <v>181.5</v>
      </c>
    </row>
    <row r="8" spans="1:12" s="36" customFormat="1" ht="24" customHeight="1">
      <c r="A8" s="87"/>
      <c r="B8" s="132"/>
      <c r="C8" s="132"/>
      <c r="D8" s="90" t="s">
        <v>70</v>
      </c>
      <c r="E8" s="83">
        <f t="shared" ref="E8" si="2">F8</f>
        <v>646.15589999999997</v>
      </c>
      <c r="F8" s="49">
        <f t="shared" ref="F8" si="3">G8+J8</f>
        <v>646.15589999999997</v>
      </c>
      <c r="G8" s="83">
        <f t="shared" ref="G8" si="4">H8+I8</f>
        <v>447.31490000000002</v>
      </c>
      <c r="H8" s="83">
        <f t="shared" ref="H8" si="5">H9</f>
        <v>428.53550000000001</v>
      </c>
      <c r="I8" s="83">
        <f>I9</f>
        <v>18.779399999999999</v>
      </c>
      <c r="J8" s="83">
        <f t="shared" ref="J8:J15" si="6">SUM(K8:L8)</f>
        <v>198.84100000000001</v>
      </c>
      <c r="K8" s="83">
        <f>K9</f>
        <v>17.341000000000001</v>
      </c>
      <c r="L8" s="83">
        <f>L9</f>
        <v>181.5</v>
      </c>
    </row>
    <row r="9" spans="1:12" s="36" customFormat="1" ht="24" customHeight="1">
      <c r="A9" s="87"/>
      <c r="B9" s="132"/>
      <c r="C9" s="132"/>
      <c r="D9" s="90" t="s">
        <v>71</v>
      </c>
      <c r="E9" s="83">
        <f t="shared" ref="E9:E16" si="7">F9</f>
        <v>646.15589999999997</v>
      </c>
      <c r="F9" s="49">
        <f t="shared" ref="F9:F15" si="8">G9+J9</f>
        <v>646.15589999999997</v>
      </c>
      <c r="G9" s="83">
        <f t="shared" ref="G9:G15" si="9">H9+I9</f>
        <v>447.31490000000002</v>
      </c>
      <c r="H9" s="83">
        <f t="shared" ref="H9" si="10">SUM(H10:H15)</f>
        <v>428.53550000000001</v>
      </c>
      <c r="I9" s="83">
        <f>SUM(I10:I15)</f>
        <v>18.779399999999999</v>
      </c>
      <c r="J9" s="83">
        <f t="shared" si="6"/>
        <v>198.84100000000001</v>
      </c>
      <c r="K9" s="83">
        <f>SUM(K10:K15)</f>
        <v>17.341000000000001</v>
      </c>
      <c r="L9" s="83">
        <f>SUM(L10:L15)</f>
        <v>181.5</v>
      </c>
    </row>
    <row r="10" spans="1:12" s="36" customFormat="1" ht="24" customHeight="1">
      <c r="A10" s="87">
        <v>208</v>
      </c>
      <c r="B10" s="88" t="s">
        <v>72</v>
      </c>
      <c r="C10" s="88" t="s">
        <v>72</v>
      </c>
      <c r="D10" s="89" t="s">
        <v>73</v>
      </c>
      <c r="E10" s="83">
        <f t="shared" si="7"/>
        <v>17.195399999999999</v>
      </c>
      <c r="F10" s="49">
        <f t="shared" si="8"/>
        <v>17.195399999999999</v>
      </c>
      <c r="G10" s="83">
        <f t="shared" si="9"/>
        <v>17.195399999999999</v>
      </c>
      <c r="H10" s="83">
        <v>17.195399999999999</v>
      </c>
      <c r="I10" s="83"/>
      <c r="J10" s="83">
        <f t="shared" si="6"/>
        <v>0</v>
      </c>
      <c r="K10" s="83"/>
      <c r="L10" s="83"/>
    </row>
    <row r="11" spans="1:12" s="36" customFormat="1" ht="24" customHeight="1">
      <c r="A11" s="87">
        <v>210</v>
      </c>
      <c r="B11" s="88">
        <v>11</v>
      </c>
      <c r="C11" s="88" t="s">
        <v>74</v>
      </c>
      <c r="D11" s="90" t="s">
        <v>75</v>
      </c>
      <c r="E11" s="83">
        <f t="shared" si="7"/>
        <v>6.1395999999999997</v>
      </c>
      <c r="F11" s="49">
        <f t="shared" si="8"/>
        <v>6.1395999999999997</v>
      </c>
      <c r="G11" s="83">
        <f t="shared" si="9"/>
        <v>6.1395999999999997</v>
      </c>
      <c r="H11" s="83">
        <v>6.1395999999999997</v>
      </c>
      <c r="I11" s="83"/>
      <c r="J11" s="83">
        <f t="shared" si="6"/>
        <v>0</v>
      </c>
      <c r="K11" s="83"/>
      <c r="L11" s="83"/>
    </row>
    <row r="12" spans="1:12" s="36" customFormat="1" ht="24" customHeight="1">
      <c r="A12" s="87">
        <v>214</v>
      </c>
      <c r="B12" s="88" t="s">
        <v>76</v>
      </c>
      <c r="C12" s="88" t="s">
        <v>77</v>
      </c>
      <c r="D12" s="90" t="s">
        <v>78</v>
      </c>
      <c r="E12" s="83">
        <f t="shared" si="7"/>
        <v>60</v>
      </c>
      <c r="F12" s="49">
        <f t="shared" si="8"/>
        <v>60</v>
      </c>
      <c r="G12" s="83">
        <f t="shared" si="9"/>
        <v>0</v>
      </c>
      <c r="H12" s="83"/>
      <c r="I12" s="83"/>
      <c r="J12" s="83">
        <f t="shared" si="6"/>
        <v>60</v>
      </c>
      <c r="K12" s="83"/>
      <c r="L12" s="83">
        <v>60</v>
      </c>
    </row>
    <row r="13" spans="1:12" s="36" customFormat="1" ht="24" customHeight="1">
      <c r="A13" s="87">
        <v>214</v>
      </c>
      <c r="B13" s="88" t="s">
        <v>76</v>
      </c>
      <c r="C13" s="88" t="s">
        <v>79</v>
      </c>
      <c r="D13" s="90" t="s">
        <v>80</v>
      </c>
      <c r="E13" s="133">
        <f t="shared" si="7"/>
        <v>121.5</v>
      </c>
      <c r="F13" s="94">
        <f t="shared" si="8"/>
        <v>121.5</v>
      </c>
      <c r="G13" s="83">
        <f t="shared" si="9"/>
        <v>0</v>
      </c>
      <c r="H13" s="83"/>
      <c r="I13" s="83"/>
      <c r="J13" s="83">
        <f t="shared" si="6"/>
        <v>121.5</v>
      </c>
      <c r="K13" s="83"/>
      <c r="L13" s="83">
        <v>121.5</v>
      </c>
    </row>
    <row r="14" spans="1:12" s="36" customFormat="1" ht="24" customHeight="1">
      <c r="A14" s="87">
        <v>214</v>
      </c>
      <c r="B14" s="88" t="s">
        <v>76</v>
      </c>
      <c r="C14" s="88">
        <v>99</v>
      </c>
      <c r="D14" s="90" t="s">
        <v>81</v>
      </c>
      <c r="E14" s="83">
        <f t="shared" si="7"/>
        <v>398.89749999999998</v>
      </c>
      <c r="F14" s="49">
        <f t="shared" si="8"/>
        <v>398.89749999999998</v>
      </c>
      <c r="G14" s="95">
        <f t="shared" si="9"/>
        <v>381.55650000000003</v>
      </c>
      <c r="H14" s="83">
        <v>362.77710000000002</v>
      </c>
      <c r="I14" s="83">
        <v>18.779399999999999</v>
      </c>
      <c r="J14" s="83">
        <f t="shared" si="6"/>
        <v>17.341000000000001</v>
      </c>
      <c r="K14" s="83">
        <v>17.341000000000001</v>
      </c>
      <c r="L14" s="83"/>
    </row>
    <row r="15" spans="1:12" s="36" customFormat="1" ht="24" customHeight="1">
      <c r="A15" s="87">
        <v>221</v>
      </c>
      <c r="B15" s="88" t="s">
        <v>74</v>
      </c>
      <c r="C15" s="88" t="s">
        <v>76</v>
      </c>
      <c r="D15" s="90" t="s">
        <v>82</v>
      </c>
      <c r="E15" s="83">
        <f t="shared" si="7"/>
        <v>42.423400000000001</v>
      </c>
      <c r="F15" s="49">
        <f t="shared" si="8"/>
        <v>42.423400000000001</v>
      </c>
      <c r="G15" s="95">
        <f t="shared" si="9"/>
        <v>42.423400000000001</v>
      </c>
      <c r="H15" s="83">
        <v>42.423400000000001</v>
      </c>
      <c r="I15" s="83"/>
      <c r="J15" s="83">
        <f t="shared" si="6"/>
        <v>0</v>
      </c>
      <c r="K15" s="96"/>
      <c r="L15" s="96"/>
    </row>
    <row r="16" spans="1:12" s="36" customFormat="1" ht="14.25">
      <c r="E16" s="134">
        <f t="shared" si="7"/>
        <v>0</v>
      </c>
    </row>
    <row r="17" s="36" customFormat="1" ht="14.25"/>
    <row r="18" s="36" customFormat="1" ht="14.25"/>
    <row r="19" s="36" customFormat="1" ht="14.25"/>
    <row r="20" s="36" customFormat="1" ht="14.25"/>
    <row r="21" s="36" customFormat="1" ht="14.25"/>
    <row r="22" s="36" customFormat="1" ht="14.25"/>
    <row r="23" s="36" customFormat="1" ht="14.25"/>
    <row r="24" s="36" customFormat="1" ht="14.25"/>
    <row r="25" s="36" customFormat="1" ht="14.25"/>
    <row r="26" s="36" customFormat="1" ht="14.25"/>
    <row r="27" s="36" customFormat="1" ht="14.25"/>
    <row r="28" s="36" customFormat="1" ht="14.25"/>
    <row r="29" s="36" customFormat="1" ht="14.25"/>
    <row r="30" s="36" customFormat="1" ht="14.25"/>
    <row r="31" s="3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30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topLeftCell="A2" workbookViewId="0">
      <selection activeCell="J38" sqref="J38"/>
    </sheetView>
  </sheetViews>
  <sheetFormatPr defaultColWidth="8.875" defaultRowHeight="11.25"/>
  <cols>
    <col min="1" max="1" width="4.75" style="100" customWidth="1"/>
    <col min="2" max="2" width="13.25" style="100" customWidth="1"/>
    <col min="3" max="3" width="8.25" style="101" customWidth="1"/>
    <col min="4" max="4" width="21.25" style="101" customWidth="1"/>
    <col min="5" max="5" width="8.625" style="101" customWidth="1"/>
    <col min="6" max="6" width="8.375" style="101" customWidth="1"/>
    <col min="7" max="7" width="5.625" style="101" customWidth="1"/>
    <col min="8" max="8" width="8.25" style="101" customWidth="1"/>
    <col min="9" max="9" width="13.125" style="101" customWidth="1"/>
    <col min="10" max="10" width="6.25" style="101" customWidth="1"/>
    <col min="11" max="11" width="7.75" style="101" customWidth="1"/>
    <col min="12" max="12" width="7.25" style="101" customWidth="1"/>
    <col min="13" max="13" width="8.625" style="101" customWidth="1"/>
    <col min="14" max="32" width="9" style="101"/>
    <col min="33" max="16384" width="8.875" style="101"/>
  </cols>
  <sheetData>
    <row r="1" spans="1:21" ht="42" customHeight="1">
      <c r="A1" s="265" t="s">
        <v>92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124"/>
      <c r="O1" s="124"/>
      <c r="P1" s="124"/>
      <c r="Q1" s="124"/>
      <c r="R1" s="124"/>
      <c r="S1" s="124"/>
      <c r="T1" s="124"/>
      <c r="U1" s="124"/>
    </row>
    <row r="2" spans="1:21" s="97" customFormat="1" ht="15" customHeight="1">
      <c r="A2" s="266" t="s">
        <v>1</v>
      </c>
      <c r="B2" s="266"/>
      <c r="C2" s="266"/>
      <c r="D2" s="102"/>
      <c r="E2" s="102"/>
      <c r="F2" s="102"/>
      <c r="G2" s="102"/>
      <c r="H2" s="103"/>
      <c r="I2" s="103"/>
      <c r="J2" s="125"/>
      <c r="K2" s="125"/>
      <c r="L2" s="267" t="s">
        <v>2</v>
      </c>
      <c r="M2" s="267"/>
      <c r="N2" s="125"/>
      <c r="O2" s="125"/>
      <c r="P2" s="125"/>
      <c r="Q2" s="125"/>
      <c r="R2" s="125"/>
      <c r="S2" s="125"/>
      <c r="T2" s="125"/>
      <c r="U2" s="125"/>
    </row>
    <row r="3" spans="1:21" s="98" customFormat="1" ht="23.1" customHeight="1">
      <c r="A3" s="241" t="s">
        <v>93</v>
      </c>
      <c r="B3" s="268"/>
      <c r="C3" s="242"/>
      <c r="D3" s="104" t="s">
        <v>94</v>
      </c>
      <c r="E3" s="104"/>
      <c r="F3" s="104"/>
      <c r="G3" s="104"/>
      <c r="H3" s="104"/>
      <c r="I3" s="104"/>
      <c r="J3" s="104"/>
      <c r="K3" s="104"/>
      <c r="L3" s="104"/>
      <c r="M3" s="126"/>
    </row>
    <row r="4" spans="1:21" s="98" customFormat="1" ht="23.1" customHeight="1">
      <c r="A4" s="235" t="s">
        <v>95</v>
      </c>
      <c r="B4" s="236"/>
      <c r="C4" s="243" t="s">
        <v>96</v>
      </c>
      <c r="D4" s="243" t="s">
        <v>97</v>
      </c>
      <c r="E4" s="245" t="s">
        <v>8</v>
      </c>
      <c r="F4" s="269" t="s">
        <v>9</v>
      </c>
      <c r="G4" s="270"/>
      <c r="H4" s="105" t="s">
        <v>10</v>
      </c>
      <c r="I4" s="105"/>
      <c r="J4" s="105"/>
      <c r="K4" s="105"/>
      <c r="L4" s="105"/>
      <c r="M4" s="127"/>
    </row>
    <row r="5" spans="1:21" s="98" customFormat="1" ht="23.1" customHeight="1">
      <c r="A5" s="237"/>
      <c r="B5" s="238"/>
      <c r="C5" s="244"/>
      <c r="D5" s="243"/>
      <c r="E5" s="245"/>
      <c r="F5" s="246" t="s">
        <v>11</v>
      </c>
      <c r="G5" s="246" t="s">
        <v>98</v>
      </c>
      <c r="H5" s="263" t="s">
        <v>13</v>
      </c>
      <c r="I5" s="264"/>
      <c r="J5" s="231" t="s">
        <v>99</v>
      </c>
      <c r="K5" s="232" t="s">
        <v>15</v>
      </c>
      <c r="L5" s="232" t="s">
        <v>16</v>
      </c>
      <c r="M5" s="234" t="s">
        <v>17</v>
      </c>
    </row>
    <row r="6" spans="1:21" s="98" customFormat="1" ht="17.100000000000001" customHeight="1">
      <c r="A6" s="239"/>
      <c r="B6" s="240"/>
      <c r="C6" s="244"/>
      <c r="D6" s="243"/>
      <c r="E6" s="245"/>
      <c r="F6" s="247"/>
      <c r="G6" s="247"/>
      <c r="H6" s="106" t="s">
        <v>18</v>
      </c>
      <c r="I6" s="128" t="s">
        <v>19</v>
      </c>
      <c r="J6" s="231"/>
      <c r="K6" s="233"/>
      <c r="L6" s="233"/>
      <c r="M6" s="234"/>
      <c r="N6" s="124"/>
      <c r="O6" s="124"/>
      <c r="P6" s="124"/>
      <c r="Q6" s="124"/>
      <c r="R6" s="124"/>
      <c r="S6" s="124"/>
      <c r="T6" s="124"/>
      <c r="U6" s="124"/>
    </row>
    <row r="7" spans="1:21" s="99" customFormat="1" ht="20.100000000000001" customHeight="1">
      <c r="A7" s="257" t="s">
        <v>20</v>
      </c>
      <c r="B7" s="258"/>
      <c r="C7" s="108">
        <f>SUM(C8:C13)</f>
        <v>646.15589999999997</v>
      </c>
      <c r="D7" s="109" t="s">
        <v>100</v>
      </c>
      <c r="E7" s="110">
        <f>F7+G7+H7+J7+K7+L7+M7</f>
        <v>0</v>
      </c>
      <c r="F7" s="110"/>
      <c r="G7" s="110"/>
      <c r="H7" s="110">
        <f>I7</f>
        <v>0</v>
      </c>
      <c r="I7" s="110"/>
      <c r="J7" s="110"/>
      <c r="K7" s="110"/>
      <c r="L7" s="110"/>
      <c r="M7" s="129"/>
      <c r="N7" s="130"/>
      <c r="O7" s="130"/>
      <c r="P7" s="130"/>
      <c r="Q7" s="130"/>
      <c r="R7" s="130"/>
      <c r="S7" s="130"/>
      <c r="T7" s="130"/>
      <c r="U7" s="130"/>
    </row>
    <row r="8" spans="1:21" s="99" customFormat="1" ht="20.100000000000001" customHeight="1">
      <c r="A8" s="257" t="s">
        <v>22</v>
      </c>
      <c r="B8" s="258"/>
      <c r="C8" s="111">
        <v>142.5959</v>
      </c>
      <c r="D8" s="112" t="s">
        <v>101</v>
      </c>
      <c r="E8" s="110">
        <f t="shared" ref="E8" si="0">F8+G8+H8+J8+K8+L8+M8</f>
        <v>0</v>
      </c>
      <c r="F8" s="110"/>
      <c r="G8" s="110"/>
      <c r="H8" s="110">
        <f t="shared" ref="H8" si="1">I8</f>
        <v>0</v>
      </c>
      <c r="I8" s="131"/>
      <c r="J8" s="131"/>
      <c r="K8" s="131"/>
      <c r="L8" s="131"/>
      <c r="M8" s="129"/>
      <c r="N8" s="130"/>
      <c r="O8" s="130"/>
      <c r="P8" s="130"/>
      <c r="Q8" s="130"/>
      <c r="R8" s="130"/>
      <c r="S8" s="130"/>
      <c r="T8" s="130"/>
      <c r="U8" s="130"/>
    </row>
    <row r="9" spans="1:21" s="99" customFormat="1" ht="20.100000000000001" customHeight="1">
      <c r="A9" s="257" t="s">
        <v>24</v>
      </c>
      <c r="B9" s="258"/>
      <c r="C9" s="113"/>
      <c r="D9" s="112" t="s">
        <v>102</v>
      </c>
      <c r="E9" s="110">
        <f t="shared" ref="E9:E34" si="2">F9+G9+H9+J9+K9+L9+M9</f>
        <v>0</v>
      </c>
      <c r="F9" s="110"/>
      <c r="G9" s="110"/>
      <c r="H9" s="110">
        <f t="shared" ref="H9:H34" si="3">I9</f>
        <v>0</v>
      </c>
      <c r="I9" s="131"/>
      <c r="J9" s="131"/>
      <c r="K9" s="131"/>
      <c r="L9" s="131"/>
      <c r="M9" s="129"/>
      <c r="N9" s="130"/>
      <c r="O9" s="130"/>
      <c r="P9" s="130"/>
      <c r="Q9" s="130"/>
      <c r="R9" s="130"/>
      <c r="S9" s="130"/>
      <c r="T9" s="130"/>
      <c r="U9" s="130"/>
    </row>
    <row r="10" spans="1:21" s="99" customFormat="1" ht="24.95" customHeight="1">
      <c r="A10" s="257" t="s">
        <v>26</v>
      </c>
      <c r="B10" s="258"/>
      <c r="C10" s="108">
        <v>503.56</v>
      </c>
      <c r="D10" s="112" t="s">
        <v>103</v>
      </c>
      <c r="E10" s="110">
        <f t="shared" si="2"/>
        <v>0</v>
      </c>
      <c r="F10" s="110"/>
      <c r="G10" s="110"/>
      <c r="H10" s="110">
        <f t="shared" si="3"/>
        <v>0</v>
      </c>
      <c r="I10" s="131"/>
      <c r="J10" s="131"/>
      <c r="K10" s="131"/>
      <c r="L10" s="131"/>
      <c r="M10" s="129"/>
      <c r="N10" s="130"/>
      <c r="O10" s="130"/>
      <c r="P10" s="130"/>
      <c r="Q10" s="130"/>
      <c r="R10" s="130"/>
      <c r="S10" s="130"/>
      <c r="T10" s="130"/>
      <c r="U10" s="130"/>
    </row>
    <row r="11" spans="1:21" s="99" customFormat="1" ht="20.100000000000001" customHeight="1">
      <c r="A11" s="257" t="s">
        <v>28</v>
      </c>
      <c r="B11" s="258"/>
      <c r="C11" s="111"/>
      <c r="D11" s="112" t="s">
        <v>104</v>
      </c>
      <c r="E11" s="110">
        <f t="shared" si="2"/>
        <v>0</v>
      </c>
      <c r="F11" s="110"/>
      <c r="G11" s="110"/>
      <c r="H11" s="110">
        <f t="shared" si="3"/>
        <v>0</v>
      </c>
      <c r="I11" s="131"/>
      <c r="J11" s="131"/>
      <c r="K11" s="131"/>
      <c r="L11" s="131"/>
      <c r="M11" s="129"/>
      <c r="N11" s="130"/>
      <c r="O11" s="130"/>
      <c r="P11" s="130"/>
      <c r="Q11" s="130"/>
      <c r="R11" s="130"/>
      <c r="S11" s="130"/>
      <c r="T11" s="130"/>
      <c r="U11" s="130"/>
    </row>
    <row r="12" spans="1:21" s="99" customFormat="1" ht="24.95" customHeight="1">
      <c r="A12" s="257" t="s">
        <v>30</v>
      </c>
      <c r="B12" s="258"/>
      <c r="C12" s="114"/>
      <c r="D12" s="112" t="s">
        <v>105</v>
      </c>
      <c r="E12" s="110">
        <f t="shared" si="2"/>
        <v>0</v>
      </c>
      <c r="F12" s="110"/>
      <c r="G12" s="110"/>
      <c r="H12" s="110">
        <f t="shared" si="3"/>
        <v>0</v>
      </c>
      <c r="I12" s="131"/>
      <c r="J12" s="131"/>
      <c r="K12" s="131"/>
      <c r="L12" s="131"/>
      <c r="M12" s="129"/>
      <c r="N12" s="130"/>
      <c r="O12" s="130"/>
      <c r="P12" s="130"/>
      <c r="Q12" s="130"/>
      <c r="R12" s="130"/>
      <c r="S12" s="130"/>
      <c r="T12" s="130"/>
      <c r="U12" s="130"/>
    </row>
    <row r="13" spans="1:21" s="99" customFormat="1" ht="24.95" customHeight="1">
      <c r="A13" s="257" t="s">
        <v>32</v>
      </c>
      <c r="B13" s="259"/>
      <c r="C13" s="113"/>
      <c r="D13" s="112" t="s">
        <v>106</v>
      </c>
      <c r="E13" s="110">
        <f t="shared" si="2"/>
        <v>0</v>
      </c>
      <c r="F13" s="110"/>
      <c r="G13" s="110"/>
      <c r="H13" s="110">
        <f t="shared" si="3"/>
        <v>0</v>
      </c>
      <c r="I13" s="131"/>
      <c r="J13" s="131"/>
      <c r="K13" s="131"/>
      <c r="L13" s="131"/>
      <c r="M13" s="129"/>
      <c r="N13" s="130"/>
      <c r="O13" s="130"/>
      <c r="P13" s="130"/>
      <c r="Q13" s="130"/>
      <c r="R13" s="130"/>
      <c r="S13" s="130"/>
      <c r="T13" s="130"/>
      <c r="U13" s="130"/>
    </row>
    <row r="14" spans="1:21" s="99" customFormat="1" ht="20.100000000000001" customHeight="1">
      <c r="A14" s="260" t="s">
        <v>33</v>
      </c>
      <c r="B14" s="261"/>
      <c r="C14" s="108"/>
      <c r="D14" s="109" t="s">
        <v>107</v>
      </c>
      <c r="E14" s="110">
        <f t="shared" si="2"/>
        <v>17.195399999999999</v>
      </c>
      <c r="F14" s="110"/>
      <c r="G14" s="110"/>
      <c r="H14" s="110">
        <f t="shared" si="3"/>
        <v>17.195399999999999</v>
      </c>
      <c r="I14" s="131">
        <v>17.195399999999999</v>
      </c>
      <c r="J14" s="131"/>
      <c r="K14" s="131"/>
      <c r="L14" s="131"/>
      <c r="M14" s="129"/>
      <c r="N14" s="130"/>
      <c r="O14" s="130"/>
      <c r="P14" s="130"/>
      <c r="Q14" s="130"/>
      <c r="R14" s="130"/>
      <c r="S14" s="130"/>
      <c r="T14" s="130"/>
      <c r="U14" s="130"/>
    </row>
    <row r="15" spans="1:21" s="99" customFormat="1" ht="20.100000000000001" customHeight="1">
      <c r="A15" s="262"/>
      <c r="B15" s="262"/>
      <c r="C15" s="115"/>
      <c r="D15" s="112" t="s">
        <v>108</v>
      </c>
      <c r="E15" s="110">
        <f t="shared" si="2"/>
        <v>0</v>
      </c>
      <c r="F15" s="110"/>
      <c r="G15" s="110"/>
      <c r="H15" s="110">
        <f t="shared" si="3"/>
        <v>0</v>
      </c>
      <c r="I15" s="131"/>
      <c r="J15" s="131"/>
      <c r="K15" s="131"/>
      <c r="L15" s="131"/>
      <c r="M15" s="129"/>
      <c r="N15" s="130"/>
      <c r="O15" s="130"/>
      <c r="P15" s="130"/>
      <c r="Q15" s="130"/>
      <c r="R15" s="130"/>
      <c r="S15" s="130"/>
      <c r="T15" s="130"/>
      <c r="U15" s="130"/>
    </row>
    <row r="16" spans="1:21" s="99" customFormat="1" ht="20.100000000000001" customHeight="1">
      <c r="A16" s="253"/>
      <c r="B16" s="254"/>
      <c r="C16" s="115"/>
      <c r="D16" s="112" t="s">
        <v>109</v>
      </c>
      <c r="E16" s="110">
        <f t="shared" si="2"/>
        <v>6.1395999999999997</v>
      </c>
      <c r="F16" s="110"/>
      <c r="G16" s="110"/>
      <c r="H16" s="110">
        <f t="shared" si="3"/>
        <v>6.1395999999999997</v>
      </c>
      <c r="I16" s="131">
        <v>6.1395999999999997</v>
      </c>
      <c r="J16" s="131"/>
      <c r="K16" s="131"/>
      <c r="L16" s="131"/>
      <c r="M16" s="129"/>
      <c r="N16" s="130"/>
      <c r="O16" s="130"/>
      <c r="P16" s="130"/>
      <c r="Q16" s="130"/>
      <c r="R16" s="130"/>
      <c r="S16" s="130"/>
      <c r="T16" s="130"/>
      <c r="U16" s="130"/>
    </row>
    <row r="17" spans="1:21" s="99" customFormat="1" ht="20.100000000000001" customHeight="1">
      <c r="A17" s="116"/>
      <c r="B17" s="117"/>
      <c r="C17" s="115"/>
      <c r="D17" s="109" t="s">
        <v>110</v>
      </c>
      <c r="E17" s="110">
        <f t="shared" si="2"/>
        <v>0</v>
      </c>
      <c r="F17" s="110"/>
      <c r="G17" s="110"/>
      <c r="H17" s="110">
        <f t="shared" si="3"/>
        <v>0</v>
      </c>
      <c r="I17" s="131"/>
      <c r="J17" s="131"/>
      <c r="K17" s="131"/>
      <c r="L17" s="131"/>
      <c r="M17" s="129"/>
      <c r="N17" s="130"/>
      <c r="O17" s="130"/>
      <c r="P17" s="130"/>
      <c r="Q17" s="130"/>
      <c r="R17" s="130"/>
      <c r="S17" s="130"/>
      <c r="T17" s="130"/>
      <c r="U17" s="130"/>
    </row>
    <row r="18" spans="1:21" s="99" customFormat="1" ht="20.100000000000001" customHeight="1">
      <c r="A18" s="253"/>
      <c r="B18" s="254"/>
      <c r="C18" s="115"/>
      <c r="D18" s="109" t="s">
        <v>111</v>
      </c>
      <c r="E18" s="110">
        <f t="shared" si="2"/>
        <v>0</v>
      </c>
      <c r="F18" s="110"/>
      <c r="G18" s="110"/>
      <c r="H18" s="110">
        <f t="shared" si="3"/>
        <v>0</v>
      </c>
      <c r="I18" s="131"/>
      <c r="J18" s="131"/>
      <c r="K18" s="131"/>
      <c r="L18" s="131"/>
      <c r="M18" s="129"/>
      <c r="N18" s="130"/>
      <c r="O18" s="130"/>
      <c r="P18" s="130"/>
      <c r="Q18" s="130"/>
      <c r="R18" s="130"/>
      <c r="S18" s="130"/>
      <c r="T18" s="130"/>
      <c r="U18" s="130"/>
    </row>
    <row r="19" spans="1:21" s="99" customFormat="1" ht="20.100000000000001" customHeight="1">
      <c r="A19" s="255"/>
      <c r="B19" s="256"/>
      <c r="C19" s="115"/>
      <c r="D19" s="112" t="s">
        <v>112</v>
      </c>
      <c r="E19" s="110">
        <f t="shared" si="2"/>
        <v>0</v>
      </c>
      <c r="F19" s="110"/>
      <c r="G19" s="110"/>
      <c r="H19" s="110">
        <f t="shared" si="3"/>
        <v>0</v>
      </c>
      <c r="I19" s="110"/>
      <c r="J19" s="110"/>
      <c r="K19" s="110"/>
      <c r="L19" s="110"/>
      <c r="M19" s="110"/>
      <c r="N19" s="130"/>
      <c r="O19" s="130"/>
      <c r="P19" s="130"/>
      <c r="Q19" s="130"/>
      <c r="R19" s="130"/>
      <c r="S19" s="130"/>
      <c r="T19" s="130"/>
      <c r="U19" s="130"/>
    </row>
    <row r="20" spans="1:21" s="99" customFormat="1" ht="20.100000000000001" customHeight="1">
      <c r="A20" s="253"/>
      <c r="B20" s="254"/>
      <c r="C20" s="115"/>
      <c r="D20" s="112" t="s">
        <v>113</v>
      </c>
      <c r="E20" s="110">
        <f t="shared" si="2"/>
        <v>580.39750000000004</v>
      </c>
      <c r="F20" s="110"/>
      <c r="G20" s="110"/>
      <c r="H20" s="110">
        <f t="shared" si="3"/>
        <v>108.94370000000001</v>
      </c>
      <c r="I20" s="110">
        <v>108.94370000000001</v>
      </c>
      <c r="J20" s="110"/>
      <c r="K20" s="110"/>
      <c r="L20" s="110"/>
      <c r="M20" s="129">
        <v>471.4538</v>
      </c>
      <c r="N20" s="130"/>
      <c r="O20" s="130"/>
      <c r="P20" s="130"/>
      <c r="Q20" s="130"/>
      <c r="R20" s="130"/>
      <c r="S20" s="130"/>
      <c r="T20" s="130"/>
      <c r="U20" s="130"/>
    </row>
    <row r="21" spans="1:21" s="99" customFormat="1" ht="24.95" customHeight="1">
      <c r="A21" s="253"/>
      <c r="B21" s="254"/>
      <c r="C21" s="115"/>
      <c r="D21" s="112" t="s">
        <v>114</v>
      </c>
      <c r="E21" s="110">
        <f t="shared" si="2"/>
        <v>0</v>
      </c>
      <c r="F21" s="110"/>
      <c r="G21" s="110"/>
      <c r="H21" s="110">
        <f t="shared" si="3"/>
        <v>0</v>
      </c>
      <c r="I21" s="110"/>
      <c r="J21" s="110"/>
      <c r="K21" s="110"/>
      <c r="L21" s="110"/>
      <c r="M21" s="129"/>
      <c r="N21" s="130"/>
      <c r="O21" s="130"/>
      <c r="P21" s="130"/>
      <c r="Q21" s="130"/>
      <c r="R21" s="130"/>
      <c r="S21" s="130"/>
      <c r="T21" s="130"/>
      <c r="U21" s="130"/>
    </row>
    <row r="22" spans="1:21" s="99" customFormat="1" ht="18.95" customHeight="1">
      <c r="A22" s="248"/>
      <c r="B22" s="248"/>
      <c r="C22" s="110"/>
      <c r="D22" s="112" t="s">
        <v>115</v>
      </c>
      <c r="E22" s="110">
        <f t="shared" si="2"/>
        <v>0</v>
      </c>
      <c r="F22" s="110"/>
      <c r="G22" s="110"/>
      <c r="H22" s="110">
        <f t="shared" si="3"/>
        <v>0</v>
      </c>
      <c r="I22" s="110"/>
      <c r="J22" s="110"/>
      <c r="K22" s="110"/>
      <c r="L22" s="110"/>
      <c r="M22" s="129"/>
      <c r="N22" s="130"/>
      <c r="O22" s="130"/>
      <c r="P22" s="130"/>
      <c r="Q22" s="130"/>
      <c r="R22" s="130"/>
      <c r="S22" s="130"/>
      <c r="T22" s="130"/>
      <c r="U22" s="130"/>
    </row>
    <row r="23" spans="1:21" s="99" customFormat="1" ht="18.95" customHeight="1">
      <c r="A23" s="118"/>
      <c r="B23" s="119"/>
      <c r="C23" s="110"/>
      <c r="D23" s="112" t="s">
        <v>116</v>
      </c>
      <c r="E23" s="110">
        <f t="shared" si="2"/>
        <v>0</v>
      </c>
      <c r="F23" s="110"/>
      <c r="G23" s="110"/>
      <c r="H23" s="110">
        <f t="shared" si="3"/>
        <v>0</v>
      </c>
      <c r="I23" s="110"/>
      <c r="J23" s="110"/>
      <c r="K23" s="110"/>
      <c r="L23" s="110"/>
      <c r="M23" s="129"/>
      <c r="N23" s="130"/>
      <c r="O23" s="130"/>
      <c r="P23" s="130"/>
      <c r="Q23" s="130"/>
      <c r="R23" s="130"/>
      <c r="S23" s="130"/>
      <c r="T23" s="130"/>
      <c r="U23" s="130"/>
    </row>
    <row r="24" spans="1:21" s="99" customFormat="1" ht="18.95" customHeight="1">
      <c r="A24" s="118"/>
      <c r="B24" s="119"/>
      <c r="C24" s="110"/>
      <c r="D24" s="112" t="s">
        <v>117</v>
      </c>
      <c r="E24" s="110">
        <f t="shared" si="2"/>
        <v>0</v>
      </c>
      <c r="F24" s="110"/>
      <c r="G24" s="110"/>
      <c r="H24" s="110">
        <f t="shared" si="3"/>
        <v>0</v>
      </c>
      <c r="I24" s="110"/>
      <c r="J24" s="110"/>
      <c r="K24" s="110"/>
      <c r="L24" s="110"/>
      <c r="M24" s="129"/>
      <c r="N24" s="130"/>
      <c r="O24" s="130"/>
      <c r="P24" s="130"/>
      <c r="Q24" s="130"/>
      <c r="R24" s="130"/>
      <c r="S24" s="130"/>
      <c r="T24" s="130"/>
      <c r="U24" s="130"/>
    </row>
    <row r="25" spans="1:21" s="99" customFormat="1" ht="18.95" customHeight="1">
      <c r="A25" s="118"/>
      <c r="B25" s="119"/>
      <c r="C25" s="110"/>
      <c r="D25" s="112" t="s">
        <v>118</v>
      </c>
      <c r="E25" s="110">
        <f t="shared" si="2"/>
        <v>0</v>
      </c>
      <c r="F25" s="110"/>
      <c r="G25" s="110"/>
      <c r="H25" s="110">
        <f t="shared" si="3"/>
        <v>0</v>
      </c>
      <c r="I25" s="110"/>
      <c r="J25" s="110"/>
      <c r="K25" s="110"/>
      <c r="L25" s="110"/>
      <c r="M25" s="129"/>
      <c r="N25" s="130"/>
      <c r="O25" s="130"/>
      <c r="P25" s="130"/>
      <c r="Q25" s="130"/>
      <c r="R25" s="130"/>
      <c r="S25" s="130"/>
      <c r="T25" s="130"/>
      <c r="U25" s="130"/>
    </row>
    <row r="26" spans="1:21" s="99" customFormat="1" ht="18.95" customHeight="1">
      <c r="A26" s="118"/>
      <c r="B26" s="119"/>
      <c r="C26" s="110"/>
      <c r="D26" s="112" t="s">
        <v>119</v>
      </c>
      <c r="E26" s="110">
        <f t="shared" si="2"/>
        <v>42.423400000000001</v>
      </c>
      <c r="F26" s="110"/>
      <c r="G26" s="110"/>
      <c r="H26" s="110">
        <f t="shared" si="3"/>
        <v>10.3172</v>
      </c>
      <c r="I26" s="110">
        <v>10.3172</v>
      </c>
      <c r="J26" s="110"/>
      <c r="K26" s="110"/>
      <c r="L26" s="110"/>
      <c r="M26" s="129">
        <v>32.106200000000001</v>
      </c>
      <c r="N26" s="130"/>
      <c r="O26" s="130"/>
      <c r="P26" s="130"/>
      <c r="Q26" s="130"/>
      <c r="R26" s="130"/>
      <c r="S26" s="130"/>
      <c r="T26" s="130"/>
      <c r="U26" s="130"/>
    </row>
    <row r="27" spans="1:21" s="99" customFormat="1" ht="18.95" customHeight="1">
      <c r="A27" s="118"/>
      <c r="B27" s="119"/>
      <c r="C27" s="110"/>
      <c r="D27" s="112" t="s">
        <v>120</v>
      </c>
      <c r="E27" s="110">
        <f t="shared" si="2"/>
        <v>0</v>
      </c>
      <c r="F27" s="110"/>
      <c r="G27" s="110"/>
      <c r="H27" s="110">
        <f t="shared" si="3"/>
        <v>0</v>
      </c>
      <c r="I27" s="110"/>
      <c r="J27" s="110"/>
      <c r="K27" s="110"/>
      <c r="L27" s="110"/>
      <c r="M27" s="129"/>
      <c r="N27" s="130"/>
      <c r="O27" s="130"/>
      <c r="P27" s="130"/>
      <c r="Q27" s="130"/>
      <c r="R27" s="130"/>
      <c r="S27" s="130"/>
      <c r="T27" s="130"/>
      <c r="U27" s="130"/>
    </row>
    <row r="28" spans="1:21" s="99" customFormat="1" ht="18.95" customHeight="1">
      <c r="A28" s="118"/>
      <c r="B28" s="119"/>
      <c r="C28" s="110"/>
      <c r="D28" s="112" t="s">
        <v>121</v>
      </c>
      <c r="E28" s="110">
        <f t="shared" si="2"/>
        <v>0</v>
      </c>
      <c r="F28" s="110"/>
      <c r="G28" s="110"/>
      <c r="H28" s="110">
        <f t="shared" si="3"/>
        <v>0</v>
      </c>
      <c r="I28" s="110"/>
      <c r="J28" s="110"/>
      <c r="K28" s="110"/>
      <c r="L28" s="110"/>
      <c r="M28" s="129"/>
      <c r="N28" s="130"/>
      <c r="O28" s="130"/>
      <c r="P28" s="130"/>
      <c r="Q28" s="130"/>
      <c r="R28" s="130"/>
      <c r="S28" s="130"/>
      <c r="T28" s="130"/>
      <c r="U28" s="130"/>
    </row>
    <row r="29" spans="1:21" s="99" customFormat="1" ht="18.95" customHeight="1">
      <c r="A29" s="118"/>
      <c r="B29" s="119"/>
      <c r="C29" s="110"/>
      <c r="D29" s="112" t="s">
        <v>122</v>
      </c>
      <c r="E29" s="110">
        <f t="shared" si="2"/>
        <v>0</v>
      </c>
      <c r="F29" s="110"/>
      <c r="G29" s="110"/>
      <c r="H29" s="110">
        <f t="shared" si="3"/>
        <v>0</v>
      </c>
      <c r="I29" s="110"/>
      <c r="J29" s="110"/>
      <c r="K29" s="110"/>
      <c r="L29" s="110"/>
      <c r="M29" s="129"/>
      <c r="N29" s="130"/>
      <c r="O29" s="130"/>
      <c r="P29" s="130"/>
      <c r="Q29" s="130"/>
      <c r="R29" s="130"/>
      <c r="S29" s="130"/>
      <c r="T29" s="130"/>
      <c r="U29" s="130"/>
    </row>
    <row r="30" spans="1:21" s="99" customFormat="1" ht="18.95" customHeight="1">
      <c r="A30" s="118"/>
      <c r="B30" s="119"/>
      <c r="C30" s="110"/>
      <c r="D30" s="112" t="s">
        <v>123</v>
      </c>
      <c r="E30" s="110">
        <f t="shared" si="2"/>
        <v>0</v>
      </c>
      <c r="F30" s="110"/>
      <c r="G30" s="110"/>
      <c r="H30" s="110">
        <f t="shared" si="3"/>
        <v>0</v>
      </c>
      <c r="I30" s="110"/>
      <c r="J30" s="110"/>
      <c r="K30" s="110"/>
      <c r="L30" s="110"/>
      <c r="M30" s="129"/>
      <c r="N30" s="130"/>
      <c r="O30" s="130"/>
      <c r="P30" s="130"/>
      <c r="Q30" s="130"/>
      <c r="R30" s="130"/>
      <c r="S30" s="130"/>
      <c r="T30" s="130"/>
      <c r="U30" s="130"/>
    </row>
    <row r="31" spans="1:21" s="99" customFormat="1" ht="18.95" customHeight="1">
      <c r="A31" s="249" t="s">
        <v>34</v>
      </c>
      <c r="B31" s="250"/>
      <c r="C31" s="108">
        <f>C7+C11+C12+C13+C14</f>
        <v>646.15589999999997</v>
      </c>
      <c r="D31" s="112" t="s">
        <v>124</v>
      </c>
      <c r="E31" s="110">
        <f t="shared" si="2"/>
        <v>0</v>
      </c>
      <c r="F31" s="110"/>
      <c r="G31" s="110"/>
      <c r="H31" s="110">
        <f t="shared" si="3"/>
        <v>0</v>
      </c>
      <c r="I31" s="110"/>
      <c r="J31" s="110"/>
      <c r="K31" s="110"/>
      <c r="L31" s="110"/>
      <c r="M31" s="129"/>
      <c r="N31" s="130"/>
      <c r="O31" s="130"/>
      <c r="P31" s="130"/>
      <c r="Q31" s="130"/>
      <c r="R31" s="130"/>
      <c r="S31" s="130"/>
      <c r="T31" s="130"/>
      <c r="U31" s="130"/>
    </row>
    <row r="32" spans="1:21" s="99" customFormat="1" ht="18.95" customHeight="1">
      <c r="A32" s="251" t="s">
        <v>35</v>
      </c>
      <c r="B32" s="252"/>
      <c r="C32" s="111"/>
      <c r="D32" s="112" t="s">
        <v>125</v>
      </c>
      <c r="E32" s="110">
        <f t="shared" si="2"/>
        <v>0</v>
      </c>
      <c r="F32" s="110"/>
      <c r="G32" s="110"/>
      <c r="H32" s="110">
        <f t="shared" si="3"/>
        <v>0</v>
      </c>
      <c r="I32" s="110"/>
      <c r="J32" s="110"/>
      <c r="K32" s="110"/>
      <c r="L32" s="110"/>
      <c r="M32" s="129"/>
      <c r="N32" s="130"/>
      <c r="O32" s="130"/>
      <c r="P32" s="130"/>
      <c r="Q32" s="130"/>
      <c r="R32" s="130"/>
      <c r="S32" s="130"/>
      <c r="T32" s="130"/>
      <c r="U32" s="130"/>
    </row>
    <row r="33" spans="1:21" s="99" customFormat="1" ht="24.95" customHeight="1">
      <c r="A33" s="251" t="s">
        <v>126</v>
      </c>
      <c r="B33" s="252"/>
      <c r="C33" s="114"/>
      <c r="D33" s="112" t="s">
        <v>127</v>
      </c>
      <c r="E33" s="110">
        <f t="shared" si="2"/>
        <v>0</v>
      </c>
      <c r="F33" s="110"/>
      <c r="G33" s="110"/>
      <c r="H33" s="110">
        <f t="shared" si="3"/>
        <v>0</v>
      </c>
      <c r="I33" s="110"/>
      <c r="J33" s="110"/>
      <c r="K33" s="110"/>
      <c r="L33" s="110"/>
      <c r="M33" s="129"/>
      <c r="N33" s="130"/>
      <c r="O33" s="130"/>
      <c r="P33" s="130"/>
      <c r="Q33" s="130"/>
      <c r="R33" s="130"/>
      <c r="S33" s="130"/>
      <c r="T33" s="130"/>
      <c r="U33" s="130"/>
    </row>
    <row r="34" spans="1:21" s="99" customFormat="1" ht="18.95" customHeight="1">
      <c r="A34" s="251" t="s">
        <v>128</v>
      </c>
      <c r="B34" s="252"/>
      <c r="C34" s="114"/>
      <c r="D34" s="112" t="s">
        <v>129</v>
      </c>
      <c r="E34" s="110">
        <f t="shared" si="2"/>
        <v>0</v>
      </c>
      <c r="F34" s="110"/>
      <c r="G34" s="110"/>
      <c r="H34" s="110">
        <f t="shared" si="3"/>
        <v>0</v>
      </c>
      <c r="I34" s="110"/>
      <c r="J34" s="110"/>
      <c r="K34" s="110"/>
      <c r="L34" s="110"/>
      <c r="M34" s="129"/>
      <c r="N34" s="130"/>
      <c r="O34" s="130"/>
      <c r="P34" s="130"/>
      <c r="Q34" s="130"/>
      <c r="R34" s="130"/>
      <c r="S34" s="130"/>
      <c r="T34" s="130"/>
      <c r="U34" s="130"/>
    </row>
    <row r="35" spans="1:21" s="99" customFormat="1" ht="18.95" customHeight="1">
      <c r="A35" s="241" t="s">
        <v>130</v>
      </c>
      <c r="B35" s="242"/>
      <c r="C35" s="114">
        <f>C31+C32</f>
        <v>646.15589999999997</v>
      </c>
      <c r="D35" s="122" t="s">
        <v>131</v>
      </c>
      <c r="E35" s="110">
        <f>SUM(E7:E34)</f>
        <v>646.15589999999997</v>
      </c>
      <c r="F35" s="110">
        <f t="shared" ref="F35" si="4">SUM(F7:F34)</f>
        <v>0</v>
      </c>
      <c r="G35" s="110">
        <f t="shared" ref="G35:M35" si="5">SUM(G7:G34)</f>
        <v>0</v>
      </c>
      <c r="H35" s="110">
        <f t="shared" si="5"/>
        <v>142.5959</v>
      </c>
      <c r="I35" s="110">
        <f t="shared" si="5"/>
        <v>142.5959</v>
      </c>
      <c r="J35" s="110">
        <f t="shared" si="5"/>
        <v>0</v>
      </c>
      <c r="K35" s="110">
        <f t="shared" si="5"/>
        <v>0</v>
      </c>
      <c r="L35" s="110">
        <f t="shared" si="5"/>
        <v>0</v>
      </c>
      <c r="M35" s="110">
        <f t="shared" si="5"/>
        <v>503.56</v>
      </c>
      <c r="N35" s="130"/>
      <c r="O35" s="130"/>
      <c r="P35" s="130"/>
      <c r="Q35" s="130"/>
      <c r="R35" s="130"/>
      <c r="S35" s="130"/>
      <c r="T35" s="130"/>
      <c r="U35" s="130"/>
    </row>
    <row r="36" spans="1:21" s="98" customFormat="1" ht="14.25">
      <c r="A36" s="123"/>
      <c r="B36" s="123"/>
      <c r="D36" s="124"/>
    </row>
    <row r="37" spans="1:21" s="98" customFormat="1" ht="14.25">
      <c r="A37" s="123"/>
      <c r="B37" s="123"/>
    </row>
    <row r="38" spans="1:21" s="98" customFormat="1" ht="14.25">
      <c r="A38" s="123"/>
      <c r="B38" s="123"/>
    </row>
    <row r="39" spans="1:21" s="98" customFormat="1" ht="14.25">
      <c r="A39" s="123"/>
      <c r="B39" s="123"/>
    </row>
    <row r="40" spans="1:21" s="98" customFormat="1" ht="14.25">
      <c r="A40" s="123"/>
      <c r="B40" s="123"/>
    </row>
    <row r="41" spans="1:21" s="98" customFormat="1" ht="14.25">
      <c r="A41" s="123"/>
      <c r="B41" s="123"/>
    </row>
    <row r="42" spans="1:21" s="98" customFormat="1" ht="14.25">
      <c r="A42" s="123"/>
      <c r="B42" s="123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E7" sqref="E7"/>
    </sheetView>
  </sheetViews>
  <sheetFormatPr defaultColWidth="7" defaultRowHeight="11.25"/>
  <cols>
    <col min="1" max="1" width="3.25" style="37" customWidth="1"/>
    <col min="2" max="2" width="3.125" style="37" customWidth="1"/>
    <col min="3" max="3" width="3.5" style="37" customWidth="1"/>
    <col min="4" max="4" width="24.375" style="37" customWidth="1"/>
    <col min="5" max="5" width="10.75" style="37" customWidth="1"/>
    <col min="6" max="6" width="10.5" style="37" customWidth="1"/>
    <col min="7" max="9" width="10.625" style="37" customWidth="1"/>
    <col min="10" max="10" width="10.375" style="37" customWidth="1"/>
    <col min="11" max="11" width="9.875" style="37" customWidth="1"/>
    <col min="12" max="16384" width="7" style="37"/>
  </cols>
  <sheetData>
    <row r="1" spans="1:11" ht="42" customHeight="1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5" customHeight="1">
      <c r="A2" s="216" t="s">
        <v>1</v>
      </c>
      <c r="B2" s="216"/>
      <c r="C2" s="216"/>
      <c r="D2" s="216"/>
      <c r="E2" s="216"/>
      <c r="F2" s="40"/>
      <c r="G2" s="40"/>
      <c r="H2" s="40"/>
      <c r="I2" s="40"/>
      <c r="J2" s="40"/>
      <c r="K2" s="51" t="s">
        <v>2</v>
      </c>
    </row>
    <row r="3" spans="1:11" s="35" customFormat="1" ht="16.5" customHeight="1">
      <c r="A3" s="217" t="s">
        <v>84</v>
      </c>
      <c r="B3" s="218"/>
      <c r="C3" s="219"/>
      <c r="D3" s="227" t="s">
        <v>133</v>
      </c>
      <c r="E3" s="230" t="s">
        <v>45</v>
      </c>
      <c r="F3" s="220"/>
      <c r="G3" s="220"/>
      <c r="H3" s="220"/>
      <c r="I3" s="220"/>
      <c r="J3" s="220"/>
      <c r="K3" s="220"/>
    </row>
    <row r="4" spans="1:11" s="35" customFormat="1" ht="14.25" customHeight="1">
      <c r="A4" s="225" t="s">
        <v>57</v>
      </c>
      <c r="B4" s="226" t="s">
        <v>58</v>
      </c>
      <c r="C4" s="226" t="s">
        <v>59</v>
      </c>
      <c r="D4" s="228"/>
      <c r="E4" s="230"/>
      <c r="F4" s="221" t="s">
        <v>86</v>
      </c>
      <c r="G4" s="221"/>
      <c r="H4" s="221"/>
      <c r="I4" s="222" t="s">
        <v>87</v>
      </c>
      <c r="J4" s="223"/>
      <c r="K4" s="224"/>
    </row>
    <row r="5" spans="1:11" s="35" customFormat="1" ht="30.75" customHeight="1">
      <c r="A5" s="225"/>
      <c r="B5" s="226"/>
      <c r="C5" s="226"/>
      <c r="D5" s="229"/>
      <c r="E5" s="230"/>
      <c r="F5" s="42" t="s">
        <v>18</v>
      </c>
      <c r="G5" s="42" t="s">
        <v>134</v>
      </c>
      <c r="H5" s="42" t="s">
        <v>135</v>
      </c>
      <c r="I5" s="42" t="s">
        <v>18</v>
      </c>
      <c r="J5" s="42" t="s">
        <v>90</v>
      </c>
      <c r="K5" s="42" t="s">
        <v>91</v>
      </c>
    </row>
    <row r="6" spans="1:11" s="78" customFormat="1" ht="20.100000000000001" customHeight="1">
      <c r="A6" s="79" t="s">
        <v>69</v>
      </c>
      <c r="B6" s="80" t="s">
        <v>69</v>
      </c>
      <c r="C6" s="80" t="s">
        <v>69</v>
      </c>
      <c r="D6" s="80" t="s">
        <v>69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</row>
    <row r="7" spans="1:11" s="78" customFormat="1" ht="24" customHeight="1">
      <c r="A7" s="81"/>
      <c r="B7" s="82"/>
      <c r="C7" s="82"/>
      <c r="D7" s="83" t="s">
        <v>8</v>
      </c>
      <c r="E7" s="49">
        <f t="shared" ref="E7" si="0">F7+I7</f>
        <v>646.15589999999997</v>
      </c>
      <c r="F7" s="83">
        <f t="shared" ref="F7" si="1">G7+H7</f>
        <v>447.31490000000002</v>
      </c>
      <c r="G7" s="83">
        <f t="shared" ref="G7" si="2">G8</f>
        <v>428.53550000000001</v>
      </c>
      <c r="H7" s="83">
        <f>H8</f>
        <v>18.779399999999999</v>
      </c>
      <c r="I7" s="90">
        <f t="shared" ref="I7" si="3">SUM(J7:K7)</f>
        <v>198.84100000000001</v>
      </c>
      <c r="J7" s="83">
        <f>J8</f>
        <v>17.341000000000001</v>
      </c>
      <c r="K7" s="83">
        <f>K8</f>
        <v>181.5</v>
      </c>
    </row>
    <row r="8" spans="1:11" s="36" customFormat="1" ht="24" customHeight="1">
      <c r="A8" s="81"/>
      <c r="B8" s="82"/>
      <c r="C8" s="82"/>
      <c r="D8" s="83" t="s">
        <v>70</v>
      </c>
      <c r="E8" s="49">
        <f t="shared" ref="E8:E15" si="4">F8+I8</f>
        <v>646.15589999999997</v>
      </c>
      <c r="F8" s="83">
        <f t="shared" ref="F8:F15" si="5">G8+H8</f>
        <v>447.31490000000002</v>
      </c>
      <c r="G8" s="83">
        <f t="shared" ref="G8" si="6">G9</f>
        <v>428.53550000000001</v>
      </c>
      <c r="H8" s="83">
        <f>H9</f>
        <v>18.779399999999999</v>
      </c>
      <c r="I8" s="90">
        <f t="shared" ref="I8:I15" si="7">SUM(J8:K8)</f>
        <v>198.84100000000001</v>
      </c>
      <c r="J8" s="83">
        <f>J9</f>
        <v>17.341000000000001</v>
      </c>
      <c r="K8" s="83">
        <f>K9</f>
        <v>181.5</v>
      </c>
    </row>
    <row r="9" spans="1:11" s="36" customFormat="1" ht="24" customHeight="1">
      <c r="A9" s="84"/>
      <c r="B9" s="85"/>
      <c r="C9" s="85"/>
      <c r="D9" s="86" t="s">
        <v>71</v>
      </c>
      <c r="E9" s="49">
        <f t="shared" si="4"/>
        <v>646.15589999999997</v>
      </c>
      <c r="F9" s="83">
        <f t="shared" si="5"/>
        <v>447.31490000000002</v>
      </c>
      <c r="G9" s="83">
        <f t="shared" ref="G9" si="8">SUM(G10:G15)</f>
        <v>428.53550000000001</v>
      </c>
      <c r="H9" s="83">
        <f>SUM(H10:H15)</f>
        <v>18.779399999999999</v>
      </c>
      <c r="I9" s="90">
        <f t="shared" si="7"/>
        <v>198.84100000000001</v>
      </c>
      <c r="J9" s="83">
        <f>SUM(J10:J15)</f>
        <v>17.341000000000001</v>
      </c>
      <c r="K9" s="83">
        <f>SUM(K10:K15)</f>
        <v>181.5</v>
      </c>
    </row>
    <row r="10" spans="1:11" s="36" customFormat="1" ht="24" customHeight="1">
      <c r="A10" s="87">
        <v>208</v>
      </c>
      <c r="B10" s="88" t="s">
        <v>72</v>
      </c>
      <c r="C10" s="88" t="s">
        <v>72</v>
      </c>
      <c r="D10" s="89" t="s">
        <v>73</v>
      </c>
      <c r="E10" s="49">
        <f t="shared" si="4"/>
        <v>17.195399999999999</v>
      </c>
      <c r="F10" s="83">
        <f t="shared" si="5"/>
        <v>17.195399999999999</v>
      </c>
      <c r="G10" s="83">
        <v>17.195399999999999</v>
      </c>
      <c r="H10" s="83"/>
      <c r="I10" s="90">
        <f t="shared" si="7"/>
        <v>0</v>
      </c>
      <c r="J10" s="83"/>
      <c r="K10" s="83"/>
    </row>
    <row r="11" spans="1:11" s="36" customFormat="1" ht="24" customHeight="1">
      <c r="A11" s="87">
        <v>210</v>
      </c>
      <c r="B11" s="88">
        <v>11</v>
      </c>
      <c r="C11" s="88" t="s">
        <v>74</v>
      </c>
      <c r="D11" s="90" t="s">
        <v>75</v>
      </c>
      <c r="E11" s="49">
        <f t="shared" si="4"/>
        <v>6.1395999999999997</v>
      </c>
      <c r="F11" s="83">
        <f t="shared" si="5"/>
        <v>6.1395999999999997</v>
      </c>
      <c r="G11" s="83">
        <v>6.1395999999999997</v>
      </c>
      <c r="H11" s="83"/>
      <c r="I11" s="90">
        <f t="shared" si="7"/>
        <v>0</v>
      </c>
      <c r="J11" s="83"/>
      <c r="K11" s="83"/>
    </row>
    <row r="12" spans="1:11" s="36" customFormat="1" ht="24" customHeight="1">
      <c r="A12" s="91">
        <v>214</v>
      </c>
      <c r="B12" s="92" t="s">
        <v>76</v>
      </c>
      <c r="C12" s="92" t="s">
        <v>77</v>
      </c>
      <c r="D12" s="93" t="s">
        <v>78</v>
      </c>
      <c r="E12" s="49">
        <f t="shared" si="4"/>
        <v>60</v>
      </c>
      <c r="F12" s="83">
        <f t="shared" si="5"/>
        <v>0</v>
      </c>
      <c r="G12" s="83"/>
      <c r="H12" s="83"/>
      <c r="I12" s="90">
        <f t="shared" si="7"/>
        <v>60</v>
      </c>
      <c r="J12" s="83"/>
      <c r="K12" s="83">
        <v>60</v>
      </c>
    </row>
    <row r="13" spans="1:11" s="36" customFormat="1" ht="24" customHeight="1">
      <c r="A13" s="87">
        <v>214</v>
      </c>
      <c r="B13" s="88" t="s">
        <v>76</v>
      </c>
      <c r="C13" s="88" t="s">
        <v>79</v>
      </c>
      <c r="D13" s="83" t="s">
        <v>80</v>
      </c>
      <c r="E13" s="94">
        <f t="shared" si="4"/>
        <v>121.5</v>
      </c>
      <c r="F13" s="83">
        <f t="shared" si="5"/>
        <v>0</v>
      </c>
      <c r="G13" s="83"/>
      <c r="H13" s="83"/>
      <c r="I13" s="90">
        <f t="shared" si="7"/>
        <v>121.5</v>
      </c>
      <c r="J13" s="83"/>
      <c r="K13" s="83">
        <v>121.5</v>
      </c>
    </row>
    <row r="14" spans="1:11" s="36" customFormat="1" ht="24" customHeight="1">
      <c r="A14" s="87">
        <v>214</v>
      </c>
      <c r="B14" s="88" t="s">
        <v>76</v>
      </c>
      <c r="C14" s="88">
        <v>99</v>
      </c>
      <c r="D14" s="83" t="s">
        <v>81</v>
      </c>
      <c r="E14" s="49">
        <f t="shared" si="4"/>
        <v>398.89749999999998</v>
      </c>
      <c r="F14" s="95">
        <f t="shared" si="5"/>
        <v>381.55650000000003</v>
      </c>
      <c r="G14" s="83">
        <v>362.77710000000002</v>
      </c>
      <c r="H14" s="83">
        <v>18.779399999999999</v>
      </c>
      <c r="I14" s="90">
        <f t="shared" si="7"/>
        <v>17.341000000000001</v>
      </c>
      <c r="J14" s="83">
        <v>17.341000000000001</v>
      </c>
      <c r="K14" s="83"/>
    </row>
    <row r="15" spans="1:11" s="36" customFormat="1" ht="24" customHeight="1">
      <c r="A15" s="87">
        <v>221</v>
      </c>
      <c r="B15" s="88" t="s">
        <v>74</v>
      </c>
      <c r="C15" s="88" t="s">
        <v>76</v>
      </c>
      <c r="D15" s="83" t="s">
        <v>82</v>
      </c>
      <c r="E15" s="49">
        <f t="shared" si="4"/>
        <v>42.423400000000001</v>
      </c>
      <c r="F15" s="95">
        <f t="shared" si="5"/>
        <v>42.423400000000001</v>
      </c>
      <c r="G15" s="83">
        <v>42.423400000000001</v>
      </c>
      <c r="H15" s="83"/>
      <c r="I15" s="90">
        <f t="shared" si="7"/>
        <v>0</v>
      </c>
      <c r="J15" s="96"/>
      <c r="K15" s="96"/>
    </row>
    <row r="16" spans="1:11" s="36" customFormat="1" ht="14.25"/>
    <row r="17" s="36" customFormat="1" ht="14.25"/>
    <row r="18" s="36" customFormat="1" ht="14.25"/>
    <row r="19" s="36" customFormat="1" ht="14.25"/>
    <row r="20" s="36" customFormat="1" ht="14.25"/>
    <row r="21" s="36" customFormat="1" ht="14.25"/>
    <row r="22" s="36" customFormat="1" ht="14.25"/>
    <row r="23" s="36" customFormat="1" ht="14.25"/>
    <row r="24" s="36" customFormat="1" ht="14.25"/>
    <row r="25" s="36" customFormat="1" ht="14.25"/>
    <row r="26" s="36" customFormat="1" ht="14.25"/>
    <row r="27" s="36" customFormat="1" ht="14.25"/>
    <row r="28" s="36" customFormat="1" ht="14.25"/>
    <row r="29" s="36" customFormat="1" ht="14.25"/>
    <row r="30" s="36" customFormat="1" ht="14.25"/>
    <row r="31" s="3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30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6"/>
  <sheetViews>
    <sheetView showGridLines="0" showZeros="0" topLeftCell="A3" workbookViewId="0">
      <selection activeCell="L34" sqref="L34"/>
    </sheetView>
  </sheetViews>
  <sheetFormatPr defaultColWidth="8.875" defaultRowHeight="13.5"/>
  <cols>
    <col min="1" max="1" width="5.875" style="63" customWidth="1"/>
    <col min="2" max="2" width="4.875" style="63" customWidth="1"/>
    <col min="3" max="3" width="14.625" style="63" customWidth="1"/>
    <col min="4" max="4" width="4.25" style="63" customWidth="1"/>
    <col min="5" max="5" width="3.625" style="63" customWidth="1"/>
    <col min="6" max="6" width="15.875" style="64" customWidth="1"/>
    <col min="7" max="8" width="9.375" style="63" customWidth="1"/>
    <col min="9" max="9" width="7.125" style="63" customWidth="1"/>
    <col min="10" max="10" width="6.375" style="63" customWidth="1"/>
    <col min="11" max="11" width="5" style="63" customWidth="1"/>
    <col min="12" max="12" width="8" style="63" customWidth="1"/>
    <col min="13" max="13" width="4.625" style="63" customWidth="1"/>
    <col min="14" max="14" width="7.75" style="63" customWidth="1"/>
    <col min="15" max="15" width="4.125" style="63" customWidth="1"/>
    <col min="16" max="16" width="10.875" style="63" customWidth="1"/>
    <col min="17" max="17" width="4.375" style="63" customWidth="1"/>
    <col min="18" max="32" width="9" style="63"/>
    <col min="33" max="16352" width="8.875" style="63"/>
    <col min="16353" max="16380" width="9" style="63"/>
    <col min="16381" max="16384" width="8.875" style="63"/>
  </cols>
  <sheetData>
    <row r="1" spans="1:17" s="62" customFormat="1" ht="42" customHeight="1">
      <c r="A1" s="288" t="s">
        <v>136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62" customFormat="1" ht="15" customHeight="1">
      <c r="A2" s="65" t="s">
        <v>1</v>
      </c>
      <c r="B2" s="11"/>
      <c r="C2" s="11"/>
      <c r="D2" s="11"/>
      <c r="E2" s="11"/>
      <c r="F2" s="66"/>
      <c r="P2" s="289" t="s">
        <v>2</v>
      </c>
      <c r="Q2" s="289"/>
    </row>
    <row r="3" spans="1:17" ht="20.100000000000001" customHeight="1">
      <c r="A3" s="276" t="s">
        <v>137</v>
      </c>
      <c r="B3" s="277"/>
      <c r="C3" s="278"/>
      <c r="D3" s="276" t="s">
        <v>138</v>
      </c>
      <c r="E3" s="277"/>
      <c r="F3" s="278"/>
      <c r="G3" s="290" t="s">
        <v>139</v>
      </c>
      <c r="H3" s="291"/>
      <c r="I3" s="291"/>
      <c r="J3" s="291"/>
      <c r="K3" s="291"/>
      <c r="L3" s="291"/>
      <c r="M3" s="291"/>
      <c r="N3" s="291"/>
      <c r="O3" s="291"/>
      <c r="P3" s="291"/>
      <c r="Q3" s="292"/>
    </row>
    <row r="4" spans="1:17" ht="20.100000000000001" customHeight="1">
      <c r="A4" s="279"/>
      <c r="B4" s="280"/>
      <c r="C4" s="281"/>
      <c r="D4" s="279"/>
      <c r="E4" s="280"/>
      <c r="F4" s="281"/>
      <c r="G4" s="272" t="s">
        <v>8</v>
      </c>
      <c r="H4" s="272" t="s">
        <v>50</v>
      </c>
      <c r="I4" s="285"/>
      <c r="J4" s="293" t="s">
        <v>51</v>
      </c>
      <c r="K4" s="292"/>
      <c r="L4" s="292"/>
      <c r="M4" s="292"/>
      <c r="N4" s="292"/>
      <c r="O4" s="292"/>
      <c r="P4" s="272" t="s">
        <v>52</v>
      </c>
      <c r="Q4" s="294" t="s">
        <v>140</v>
      </c>
    </row>
    <row r="5" spans="1:17" ht="20.100000000000001" customHeight="1">
      <c r="A5" s="282"/>
      <c r="B5" s="283"/>
      <c r="C5" s="284"/>
      <c r="D5" s="282"/>
      <c r="E5" s="283"/>
      <c r="F5" s="284"/>
      <c r="G5" s="273"/>
      <c r="H5" s="274"/>
      <c r="I5" s="286"/>
      <c r="J5" s="275" t="s">
        <v>18</v>
      </c>
      <c r="K5" s="275" t="s">
        <v>64</v>
      </c>
      <c r="L5" s="275" t="s">
        <v>65</v>
      </c>
      <c r="M5" s="275" t="s">
        <v>66</v>
      </c>
      <c r="N5" s="275" t="s">
        <v>67</v>
      </c>
      <c r="O5" s="275" t="s">
        <v>68</v>
      </c>
      <c r="P5" s="273"/>
      <c r="Q5" s="295"/>
    </row>
    <row r="6" spans="1:17" ht="27" customHeight="1">
      <c r="A6" s="67" t="s">
        <v>57</v>
      </c>
      <c r="B6" s="67" t="s">
        <v>58</v>
      </c>
      <c r="C6" s="67" t="s">
        <v>44</v>
      </c>
      <c r="D6" s="67" t="s">
        <v>57</v>
      </c>
      <c r="E6" s="67" t="s">
        <v>58</v>
      </c>
      <c r="F6" s="67" t="s">
        <v>44</v>
      </c>
      <c r="G6" s="274"/>
      <c r="H6" s="68" t="s">
        <v>61</v>
      </c>
      <c r="I6" s="68" t="s">
        <v>62</v>
      </c>
      <c r="J6" s="275"/>
      <c r="K6" s="275"/>
      <c r="L6" s="275"/>
      <c r="M6" s="275"/>
      <c r="N6" s="275"/>
      <c r="O6" s="275"/>
      <c r="P6" s="274"/>
      <c r="Q6" s="295"/>
    </row>
    <row r="7" spans="1:17" ht="33.950000000000003" customHeight="1">
      <c r="A7" s="69"/>
      <c r="B7" s="69"/>
      <c r="C7" s="67" t="s">
        <v>8</v>
      </c>
      <c r="D7" s="70"/>
      <c r="E7" s="70"/>
      <c r="F7" s="70" t="s">
        <v>8</v>
      </c>
      <c r="G7" s="71">
        <f t="shared" ref="G7:G16" si="0">SUM(H7:Q7)</f>
        <v>464.65589999999997</v>
      </c>
      <c r="H7" s="72">
        <f>H8+H17</f>
        <v>142.5959</v>
      </c>
      <c r="I7" s="72">
        <f t="shared" ref="I7" si="1">I8+I17</f>
        <v>0</v>
      </c>
      <c r="J7" s="72">
        <f t="shared" ref="J7:P7" si="2">J8+J17</f>
        <v>0</v>
      </c>
      <c r="K7" s="72">
        <f t="shared" si="2"/>
        <v>0</v>
      </c>
      <c r="L7" s="72">
        <f t="shared" si="2"/>
        <v>0</v>
      </c>
      <c r="M7" s="72">
        <f t="shared" si="2"/>
        <v>0</v>
      </c>
      <c r="N7" s="72">
        <f t="shared" si="2"/>
        <v>0</v>
      </c>
      <c r="O7" s="72">
        <f t="shared" si="2"/>
        <v>0</v>
      </c>
      <c r="P7" s="72">
        <f t="shared" si="2"/>
        <v>322.06</v>
      </c>
      <c r="Q7" s="72"/>
    </row>
    <row r="8" spans="1:17">
      <c r="A8" s="73">
        <v>301</v>
      </c>
      <c r="B8" s="73"/>
      <c r="C8" s="74" t="s">
        <v>141</v>
      </c>
      <c r="D8" s="75" t="s">
        <v>142</v>
      </c>
      <c r="E8" s="75"/>
      <c r="F8" s="76" t="s">
        <v>143</v>
      </c>
      <c r="G8" s="71">
        <f t="shared" si="0"/>
        <v>428.53550000000001</v>
      </c>
      <c r="H8" s="71">
        <f>SUM(H9:H16)</f>
        <v>128.81649999999999</v>
      </c>
      <c r="I8" s="71">
        <f t="shared" ref="I8" si="3">SUM(I9:I16)</f>
        <v>0</v>
      </c>
      <c r="J8" s="71">
        <f t="shared" ref="J8:P8" si="4">SUM(J9:J16)</f>
        <v>0</v>
      </c>
      <c r="K8" s="71">
        <f t="shared" si="4"/>
        <v>0</v>
      </c>
      <c r="L8" s="71">
        <f t="shared" si="4"/>
        <v>0</v>
      </c>
      <c r="M8" s="71">
        <f t="shared" si="4"/>
        <v>0</v>
      </c>
      <c r="N8" s="71">
        <f t="shared" si="4"/>
        <v>0</v>
      </c>
      <c r="O8" s="71">
        <f t="shared" si="4"/>
        <v>0</v>
      </c>
      <c r="P8" s="71">
        <f t="shared" si="4"/>
        <v>299.71899999999999</v>
      </c>
      <c r="Q8" s="71"/>
    </row>
    <row r="9" spans="1:17">
      <c r="A9" s="73">
        <v>301</v>
      </c>
      <c r="B9" s="73" t="s">
        <v>76</v>
      </c>
      <c r="C9" s="74" t="s">
        <v>144</v>
      </c>
      <c r="D9" s="287" t="s">
        <v>142</v>
      </c>
      <c r="E9" s="287" t="s">
        <v>76</v>
      </c>
      <c r="F9" s="271" t="s">
        <v>145</v>
      </c>
      <c r="G9" s="71">
        <f t="shared" si="0"/>
        <v>195.95599999999999</v>
      </c>
      <c r="H9" s="71">
        <v>48.343200000000003</v>
      </c>
      <c r="I9" s="71"/>
      <c r="J9" s="71"/>
      <c r="K9" s="71"/>
      <c r="L9" s="71"/>
      <c r="M9" s="71"/>
      <c r="N9" s="71"/>
      <c r="O9" s="71"/>
      <c r="P9" s="71">
        <v>147.61279999999999</v>
      </c>
      <c r="Q9" s="71"/>
    </row>
    <row r="10" spans="1:17">
      <c r="A10" s="73">
        <v>301</v>
      </c>
      <c r="B10" s="73" t="s">
        <v>74</v>
      </c>
      <c r="C10" s="74" t="s">
        <v>146</v>
      </c>
      <c r="D10" s="287"/>
      <c r="E10" s="287"/>
      <c r="F10" s="271"/>
      <c r="G10" s="71">
        <f t="shared" si="0"/>
        <v>151.02000000000001</v>
      </c>
      <c r="H10" s="71">
        <v>31.02</v>
      </c>
      <c r="I10" s="71"/>
      <c r="J10" s="71"/>
      <c r="K10" s="71"/>
      <c r="L10" s="71"/>
      <c r="M10" s="71"/>
      <c r="N10" s="71"/>
      <c r="O10" s="71"/>
      <c r="P10" s="71">
        <v>120</v>
      </c>
      <c r="Q10" s="71"/>
    </row>
    <row r="11" spans="1:17">
      <c r="A11" s="73">
        <v>301</v>
      </c>
      <c r="B11" s="73" t="s">
        <v>74</v>
      </c>
      <c r="C11" s="74" t="s">
        <v>147</v>
      </c>
      <c r="D11" s="287"/>
      <c r="E11" s="287"/>
      <c r="F11" s="271"/>
      <c r="G11" s="71">
        <f t="shared" si="0"/>
        <v>2.0579999999999998</v>
      </c>
      <c r="H11" s="71">
        <v>2.0579999999999998</v>
      </c>
      <c r="I11" s="71"/>
      <c r="J11" s="71"/>
      <c r="K11" s="71"/>
      <c r="L11" s="71"/>
      <c r="M11" s="71"/>
      <c r="N11" s="71"/>
      <c r="O11" s="71"/>
      <c r="P11" s="71"/>
      <c r="Q11" s="71"/>
    </row>
    <row r="12" spans="1:17">
      <c r="A12" s="73">
        <v>301</v>
      </c>
      <c r="B12" s="73" t="s">
        <v>148</v>
      </c>
      <c r="C12" s="74" t="s">
        <v>149</v>
      </c>
      <c r="D12" s="287"/>
      <c r="E12" s="287"/>
      <c r="F12" s="271"/>
      <c r="G12" s="71">
        <f t="shared" si="0"/>
        <v>13.2272</v>
      </c>
      <c r="H12" s="77">
        <v>13.2272</v>
      </c>
      <c r="I12" s="71"/>
      <c r="J12" s="71"/>
      <c r="K12" s="71"/>
      <c r="L12" s="71"/>
      <c r="M12" s="71"/>
      <c r="N12" s="71"/>
      <c r="O12" s="71"/>
      <c r="P12" s="71"/>
      <c r="Q12" s="71"/>
    </row>
    <row r="13" spans="1:17" ht="24">
      <c r="A13" s="73">
        <v>301</v>
      </c>
      <c r="B13" s="73" t="s">
        <v>77</v>
      </c>
      <c r="C13" s="74" t="s">
        <v>150</v>
      </c>
      <c r="D13" s="287" t="s">
        <v>142</v>
      </c>
      <c r="E13" s="287" t="s">
        <v>74</v>
      </c>
      <c r="F13" s="271" t="s">
        <v>151</v>
      </c>
      <c r="G13" s="71">
        <f t="shared" si="0"/>
        <v>6.6555</v>
      </c>
      <c r="H13" s="71">
        <v>6.6555</v>
      </c>
      <c r="I13" s="71"/>
      <c r="J13" s="71"/>
      <c r="K13" s="71"/>
      <c r="L13" s="71"/>
      <c r="M13" s="71"/>
      <c r="N13" s="71"/>
      <c r="O13" s="71"/>
      <c r="P13" s="71"/>
      <c r="Q13" s="71"/>
    </row>
    <row r="14" spans="1:17" ht="24">
      <c r="A14" s="73">
        <v>301</v>
      </c>
      <c r="B14" s="73" t="s">
        <v>152</v>
      </c>
      <c r="C14" s="74" t="s">
        <v>153</v>
      </c>
      <c r="D14" s="287"/>
      <c r="E14" s="287"/>
      <c r="F14" s="271"/>
      <c r="G14" s="71">
        <f t="shared" si="0"/>
        <v>17.195399999999999</v>
      </c>
      <c r="H14" s="71">
        <v>17.195399999999999</v>
      </c>
      <c r="I14" s="71"/>
      <c r="J14" s="71"/>
      <c r="K14" s="71"/>
      <c r="L14" s="71"/>
      <c r="M14" s="71"/>
      <c r="N14" s="71"/>
      <c r="O14" s="71"/>
      <c r="P14" s="71"/>
      <c r="Q14" s="71"/>
    </row>
    <row r="15" spans="1:17">
      <c r="A15" s="73">
        <v>301</v>
      </c>
      <c r="B15" s="73" t="s">
        <v>154</v>
      </c>
      <c r="C15" s="74" t="s">
        <v>155</v>
      </c>
      <c r="D15" s="287"/>
      <c r="E15" s="287"/>
      <c r="F15" s="271"/>
      <c r="G15" s="71">
        <f t="shared" si="0"/>
        <v>0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7">
      <c r="A16" s="73" t="s">
        <v>156</v>
      </c>
      <c r="B16" s="73" t="s">
        <v>157</v>
      </c>
      <c r="C16" s="74" t="s">
        <v>158</v>
      </c>
      <c r="D16" s="75" t="s">
        <v>142</v>
      </c>
      <c r="E16" s="75" t="s">
        <v>148</v>
      </c>
      <c r="F16" s="76" t="s">
        <v>82</v>
      </c>
      <c r="G16" s="71">
        <f t="shared" si="0"/>
        <v>42.423400000000001</v>
      </c>
      <c r="H16" s="71">
        <v>10.3172</v>
      </c>
      <c r="I16" s="71"/>
      <c r="J16" s="71"/>
      <c r="K16" s="71"/>
      <c r="L16" s="71"/>
      <c r="M16" s="71"/>
      <c r="N16" s="71"/>
      <c r="O16" s="71"/>
      <c r="P16" s="71">
        <v>32.106200000000001</v>
      </c>
      <c r="Q16" s="71"/>
    </row>
    <row r="17" spans="1:17">
      <c r="A17" s="73">
        <v>302</v>
      </c>
      <c r="B17" s="73"/>
      <c r="C17" s="74" t="s">
        <v>159</v>
      </c>
      <c r="D17" s="75" t="s">
        <v>160</v>
      </c>
      <c r="E17" s="75"/>
      <c r="F17" s="76" t="s">
        <v>161</v>
      </c>
      <c r="G17" s="71">
        <f t="shared" ref="G17" si="5">SUM(H17:Q17)</f>
        <v>36.120399999999997</v>
      </c>
      <c r="H17" s="71">
        <f>SUM(H18:H36)</f>
        <v>13.779400000000001</v>
      </c>
      <c r="I17" s="71">
        <f t="shared" ref="I17" si="6">SUM(I18:I36)</f>
        <v>0</v>
      </c>
      <c r="J17" s="71">
        <f t="shared" ref="J17:Q17" si="7">SUM(J18:J36)</f>
        <v>0</v>
      </c>
      <c r="K17" s="71">
        <f t="shared" si="7"/>
        <v>0</v>
      </c>
      <c r="L17" s="71">
        <f t="shared" si="7"/>
        <v>0</v>
      </c>
      <c r="M17" s="71">
        <f t="shared" si="7"/>
        <v>0</v>
      </c>
      <c r="N17" s="71">
        <f t="shared" si="7"/>
        <v>0</v>
      </c>
      <c r="O17" s="71">
        <f t="shared" si="7"/>
        <v>0</v>
      </c>
      <c r="P17" s="71">
        <f t="shared" si="7"/>
        <v>22.341000000000001</v>
      </c>
      <c r="Q17" s="71">
        <f t="shared" si="7"/>
        <v>0</v>
      </c>
    </row>
    <row r="18" spans="1:17">
      <c r="A18" s="73">
        <v>302</v>
      </c>
      <c r="B18" s="73" t="s">
        <v>76</v>
      </c>
      <c r="C18" s="74" t="s">
        <v>162</v>
      </c>
      <c r="D18" s="287" t="s">
        <v>160</v>
      </c>
      <c r="E18" s="287" t="s">
        <v>76</v>
      </c>
      <c r="F18" s="271" t="s">
        <v>163</v>
      </c>
      <c r="G18" s="71">
        <f t="shared" ref="G18:G36" si="8">SUM(H18:Q18)</f>
        <v>12.44</v>
      </c>
      <c r="H18" s="71">
        <v>1.44</v>
      </c>
      <c r="I18" s="71"/>
      <c r="J18" s="71"/>
      <c r="K18" s="71"/>
      <c r="L18" s="71"/>
      <c r="M18" s="71"/>
      <c r="N18" s="71"/>
      <c r="O18" s="71"/>
      <c r="P18" s="71">
        <v>11</v>
      </c>
      <c r="Q18" s="71"/>
    </row>
    <row r="19" spans="1:17">
      <c r="A19" s="73">
        <v>302</v>
      </c>
      <c r="B19" s="73" t="s">
        <v>74</v>
      </c>
      <c r="C19" s="74" t="s">
        <v>164</v>
      </c>
      <c r="D19" s="287"/>
      <c r="E19" s="287"/>
      <c r="F19" s="271"/>
      <c r="G19" s="71">
        <f t="shared" si="8"/>
        <v>0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>
      <c r="A20" s="73">
        <v>302</v>
      </c>
      <c r="B20" s="73" t="s">
        <v>77</v>
      </c>
      <c r="C20" s="74" t="s">
        <v>165</v>
      </c>
      <c r="D20" s="287"/>
      <c r="E20" s="287"/>
      <c r="F20" s="271"/>
      <c r="G20" s="71">
        <f t="shared" si="8"/>
        <v>0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1:17">
      <c r="A21" s="73">
        <v>302</v>
      </c>
      <c r="B21" s="73" t="s">
        <v>72</v>
      </c>
      <c r="C21" s="74" t="s">
        <v>166</v>
      </c>
      <c r="D21" s="287"/>
      <c r="E21" s="287"/>
      <c r="F21" s="271"/>
      <c r="G21" s="71">
        <f t="shared" si="8"/>
        <v>0.5</v>
      </c>
      <c r="H21" s="71"/>
      <c r="I21" s="71"/>
      <c r="J21" s="71"/>
      <c r="K21" s="71"/>
      <c r="L21" s="71"/>
      <c r="M21" s="71"/>
      <c r="N21" s="71"/>
      <c r="O21" s="71"/>
      <c r="P21" s="71">
        <v>0.5</v>
      </c>
      <c r="Q21" s="71"/>
    </row>
    <row r="22" spans="1:17">
      <c r="A22" s="73">
        <v>302</v>
      </c>
      <c r="B22" s="73" t="s">
        <v>79</v>
      </c>
      <c r="C22" s="74" t="s">
        <v>167</v>
      </c>
      <c r="D22" s="287"/>
      <c r="E22" s="287"/>
      <c r="F22" s="271"/>
      <c r="G22" s="71">
        <f t="shared" si="8"/>
        <v>3</v>
      </c>
      <c r="H22" s="71"/>
      <c r="I22" s="71"/>
      <c r="J22" s="71"/>
      <c r="K22" s="71"/>
      <c r="L22" s="71"/>
      <c r="M22" s="71"/>
      <c r="N22" s="71"/>
      <c r="O22" s="71"/>
      <c r="P22" s="71">
        <v>3</v>
      </c>
      <c r="Q22" s="71"/>
    </row>
    <row r="23" spans="1:17">
      <c r="A23" s="73">
        <v>302</v>
      </c>
      <c r="B23" s="73" t="s">
        <v>168</v>
      </c>
      <c r="C23" s="74" t="s">
        <v>169</v>
      </c>
      <c r="D23" s="287"/>
      <c r="E23" s="287"/>
      <c r="F23" s="271"/>
      <c r="G23" s="71">
        <f t="shared" si="8"/>
        <v>3.5</v>
      </c>
      <c r="H23" s="71"/>
      <c r="I23" s="71"/>
      <c r="J23" s="71"/>
      <c r="K23" s="71"/>
      <c r="L23" s="71"/>
      <c r="M23" s="71"/>
      <c r="N23" s="71"/>
      <c r="O23" s="71"/>
      <c r="P23" s="71">
        <v>3.5</v>
      </c>
      <c r="Q23" s="71"/>
    </row>
    <row r="24" spans="1:17">
      <c r="A24" s="73">
        <v>302</v>
      </c>
      <c r="B24" s="73" t="s">
        <v>152</v>
      </c>
      <c r="C24" s="74" t="s">
        <v>170</v>
      </c>
      <c r="D24" s="287"/>
      <c r="E24" s="287"/>
      <c r="F24" s="271"/>
      <c r="G24" s="71">
        <f t="shared" si="8"/>
        <v>3.2909999999999999</v>
      </c>
      <c r="H24" s="71"/>
      <c r="I24" s="71"/>
      <c r="J24" s="71"/>
      <c r="K24" s="71"/>
      <c r="L24" s="71"/>
      <c r="M24" s="71"/>
      <c r="N24" s="71"/>
      <c r="O24" s="71"/>
      <c r="P24" s="71">
        <v>3.2909999999999999</v>
      </c>
      <c r="Q24" s="71"/>
    </row>
    <row r="25" spans="1:17">
      <c r="A25" s="73">
        <v>302</v>
      </c>
      <c r="B25" s="73" t="s">
        <v>154</v>
      </c>
      <c r="C25" s="74" t="s">
        <v>171</v>
      </c>
      <c r="D25" s="287"/>
      <c r="E25" s="287"/>
      <c r="F25" s="271"/>
      <c r="G25" s="71">
        <f t="shared" si="8"/>
        <v>0</v>
      </c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>
      <c r="A26" s="73">
        <v>302</v>
      </c>
      <c r="B26" s="73">
        <v>11</v>
      </c>
      <c r="C26" s="74" t="s">
        <v>172</v>
      </c>
      <c r="D26" s="287"/>
      <c r="E26" s="287"/>
      <c r="F26" s="271"/>
      <c r="G26" s="71">
        <f t="shared" si="8"/>
        <v>0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 ht="24">
      <c r="A27" s="73">
        <v>302</v>
      </c>
      <c r="B27" s="73">
        <v>12</v>
      </c>
      <c r="C27" s="74" t="s">
        <v>173</v>
      </c>
      <c r="D27" s="287"/>
      <c r="E27" s="287"/>
      <c r="F27" s="271"/>
      <c r="G27" s="71">
        <f t="shared" si="8"/>
        <v>0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</row>
    <row r="28" spans="1:17">
      <c r="A28" s="73">
        <v>302</v>
      </c>
      <c r="B28" s="73">
        <v>13</v>
      </c>
      <c r="C28" s="74" t="s">
        <v>174</v>
      </c>
      <c r="D28" s="75" t="s">
        <v>160</v>
      </c>
      <c r="E28" s="75" t="s">
        <v>154</v>
      </c>
      <c r="F28" s="76" t="s">
        <v>175</v>
      </c>
      <c r="G28" s="71">
        <f t="shared" si="8"/>
        <v>1.05</v>
      </c>
      <c r="H28" s="71"/>
      <c r="I28" s="71"/>
      <c r="J28" s="71"/>
      <c r="K28" s="71"/>
      <c r="L28" s="71"/>
      <c r="M28" s="71"/>
      <c r="N28" s="71"/>
      <c r="O28" s="71"/>
      <c r="P28" s="71">
        <v>1.05</v>
      </c>
      <c r="Q28" s="71"/>
    </row>
    <row r="29" spans="1:17">
      <c r="A29" s="73">
        <v>302</v>
      </c>
      <c r="B29" s="73">
        <v>14</v>
      </c>
      <c r="C29" s="74" t="s">
        <v>176</v>
      </c>
      <c r="D29" s="287" t="s">
        <v>160</v>
      </c>
      <c r="E29" s="287" t="s">
        <v>76</v>
      </c>
      <c r="F29" s="271" t="s">
        <v>163</v>
      </c>
      <c r="G29" s="71">
        <f t="shared" si="8"/>
        <v>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</row>
    <row r="30" spans="1:17">
      <c r="A30" s="73">
        <v>302</v>
      </c>
      <c r="B30" s="73">
        <v>17</v>
      </c>
      <c r="C30" s="74" t="s">
        <v>177</v>
      </c>
      <c r="D30" s="287"/>
      <c r="E30" s="287"/>
      <c r="F30" s="271"/>
      <c r="G30" s="71">
        <f t="shared" si="8"/>
        <v>0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1:17">
      <c r="A31" s="73">
        <v>302</v>
      </c>
      <c r="B31" s="73">
        <v>26</v>
      </c>
      <c r="C31" s="74" t="s">
        <v>178</v>
      </c>
      <c r="D31" s="287"/>
      <c r="E31" s="287"/>
      <c r="F31" s="271"/>
      <c r="G31" s="71">
        <f t="shared" si="8"/>
        <v>0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>
      <c r="A32" s="73">
        <v>302</v>
      </c>
      <c r="B32" s="73">
        <v>28</v>
      </c>
      <c r="C32" s="74" t="s">
        <v>179</v>
      </c>
      <c r="D32" s="287"/>
      <c r="E32" s="287"/>
      <c r="F32" s="271"/>
      <c r="G32" s="71">
        <f t="shared" si="8"/>
        <v>1.7196</v>
      </c>
      <c r="H32" s="71">
        <v>1.7196</v>
      </c>
      <c r="I32" s="71"/>
      <c r="J32" s="71"/>
      <c r="K32" s="71"/>
      <c r="L32" s="71"/>
      <c r="M32" s="71"/>
      <c r="N32" s="71"/>
      <c r="O32" s="71"/>
      <c r="P32" s="71"/>
      <c r="Q32" s="71"/>
    </row>
    <row r="33" spans="1:17">
      <c r="A33" s="73">
        <v>302</v>
      </c>
      <c r="B33" s="73">
        <v>29</v>
      </c>
      <c r="C33" s="74" t="s">
        <v>180</v>
      </c>
      <c r="D33" s="287"/>
      <c r="E33" s="287"/>
      <c r="F33" s="271"/>
      <c r="G33" s="71">
        <f t="shared" si="8"/>
        <v>0.85980000000000001</v>
      </c>
      <c r="H33" s="71">
        <v>0.85980000000000001</v>
      </c>
      <c r="I33" s="71"/>
      <c r="J33" s="71"/>
      <c r="K33" s="71"/>
      <c r="L33" s="71"/>
      <c r="M33" s="71"/>
      <c r="N33" s="71"/>
      <c r="O33" s="71"/>
      <c r="P33" s="71"/>
      <c r="Q33" s="71"/>
    </row>
    <row r="34" spans="1:17" ht="24">
      <c r="A34" s="73">
        <v>302</v>
      </c>
      <c r="B34" s="73">
        <v>31</v>
      </c>
      <c r="C34" s="74" t="s">
        <v>181</v>
      </c>
      <c r="D34" s="287"/>
      <c r="E34" s="287"/>
      <c r="F34" s="271"/>
      <c r="G34" s="71">
        <f t="shared" si="8"/>
        <v>0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</row>
    <row r="35" spans="1:17">
      <c r="A35" s="73">
        <v>302</v>
      </c>
      <c r="B35" s="73">
        <v>39</v>
      </c>
      <c r="C35" s="74" t="s">
        <v>182</v>
      </c>
      <c r="D35" s="287"/>
      <c r="E35" s="287"/>
      <c r="F35" s="271"/>
      <c r="G35" s="71">
        <f t="shared" si="8"/>
        <v>9.76</v>
      </c>
      <c r="H35" s="71">
        <v>9.76</v>
      </c>
      <c r="I35" s="71"/>
      <c r="J35" s="71"/>
      <c r="K35" s="71"/>
      <c r="L35" s="71"/>
      <c r="M35" s="71"/>
      <c r="N35" s="71"/>
      <c r="O35" s="71"/>
      <c r="P35" s="71"/>
      <c r="Q35" s="71"/>
    </row>
    <row r="36" spans="1:17" ht="24">
      <c r="A36" s="73">
        <v>302</v>
      </c>
      <c r="B36" s="73">
        <v>99</v>
      </c>
      <c r="C36" s="74" t="s">
        <v>183</v>
      </c>
      <c r="D36" s="287"/>
      <c r="E36" s="287"/>
      <c r="F36" s="271"/>
      <c r="G36" s="71">
        <f t="shared" si="8"/>
        <v>0</v>
      </c>
      <c r="H36" s="71"/>
      <c r="I36" s="71"/>
      <c r="J36" s="71"/>
      <c r="K36" s="71"/>
      <c r="L36" s="71"/>
      <c r="M36" s="71"/>
      <c r="N36" s="71"/>
      <c r="O36" s="71"/>
      <c r="P36" s="71"/>
      <c r="Q36" s="71"/>
    </row>
  </sheetData>
  <mergeCells count="28">
    <mergeCell ref="A1:Q1"/>
    <mergeCell ref="P2:Q2"/>
    <mergeCell ref="G3:Q3"/>
    <mergeCell ref="J4:O4"/>
    <mergeCell ref="D9:D12"/>
    <mergeCell ref="F9:F12"/>
    <mergeCell ref="K5:K6"/>
    <mergeCell ref="L5:L6"/>
    <mergeCell ref="M5:M6"/>
    <mergeCell ref="N5:N6"/>
    <mergeCell ref="O5:O6"/>
    <mergeCell ref="P4:P6"/>
    <mergeCell ref="Q4:Q6"/>
    <mergeCell ref="A3:C5"/>
    <mergeCell ref="F13:F15"/>
    <mergeCell ref="F18:F27"/>
    <mergeCell ref="F29:F36"/>
    <mergeCell ref="G4:G6"/>
    <mergeCell ref="J5:J6"/>
    <mergeCell ref="D3:F5"/>
    <mergeCell ref="H4:I5"/>
    <mergeCell ref="D13:D15"/>
    <mergeCell ref="D18:D27"/>
    <mergeCell ref="D29:D36"/>
    <mergeCell ref="E9:E12"/>
    <mergeCell ref="E13:E15"/>
    <mergeCell ref="E18:E27"/>
    <mergeCell ref="E29:E36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A7" sqref="A7"/>
    </sheetView>
  </sheetViews>
  <sheetFormatPr defaultColWidth="8.875" defaultRowHeight="14.25"/>
  <cols>
    <col min="1" max="1" width="55.375" style="54" customWidth="1"/>
    <col min="2" max="2" width="51.75" style="54" customWidth="1"/>
    <col min="3" max="3" width="27" style="54" customWidth="1"/>
    <col min="4" max="32" width="9" style="54"/>
    <col min="33" max="16384" width="8.875" style="54"/>
  </cols>
  <sheetData>
    <row r="1" spans="1:3" s="52" customFormat="1" ht="42" customHeight="1">
      <c r="A1" s="296" t="s">
        <v>184</v>
      </c>
      <c r="B1" s="296"/>
      <c r="C1" s="55"/>
    </row>
    <row r="2" spans="1:3" ht="15" customHeight="1">
      <c r="A2" s="38" t="s">
        <v>1</v>
      </c>
      <c r="B2" s="56" t="s">
        <v>2</v>
      </c>
    </row>
    <row r="3" spans="1:3" s="53" customFormat="1" ht="20.100000000000001" customHeight="1">
      <c r="A3" s="57" t="s">
        <v>185</v>
      </c>
      <c r="B3" s="58" t="s">
        <v>186</v>
      </c>
      <c r="C3" s="54"/>
    </row>
    <row r="4" spans="1:3" s="53" customFormat="1" ht="20.100000000000001" customHeight="1">
      <c r="A4" s="59" t="s">
        <v>187</v>
      </c>
      <c r="B4" s="60" t="s">
        <v>188</v>
      </c>
      <c r="C4" s="54"/>
    </row>
    <row r="5" spans="1:3" s="53" customFormat="1" ht="20.100000000000001" customHeight="1">
      <c r="A5" s="61" t="s">
        <v>189</v>
      </c>
      <c r="B5" s="60" t="s">
        <v>188</v>
      </c>
      <c r="C5" s="54"/>
    </row>
    <row r="6" spans="1:3" s="53" customFormat="1" ht="20.100000000000001" customHeight="1">
      <c r="A6" s="61" t="s">
        <v>190</v>
      </c>
      <c r="B6" s="60" t="s">
        <v>188</v>
      </c>
      <c r="C6" s="54"/>
    </row>
    <row r="7" spans="1:3" s="53" customFormat="1" ht="20.100000000000001" customHeight="1">
      <c r="A7" s="61" t="s">
        <v>191</v>
      </c>
      <c r="B7" s="60" t="s">
        <v>188</v>
      </c>
      <c r="C7" s="54"/>
    </row>
    <row r="8" spans="1:3" s="53" customFormat="1" ht="20.100000000000001" customHeight="1">
      <c r="A8" s="61" t="s">
        <v>192</v>
      </c>
      <c r="B8" s="60" t="s">
        <v>188</v>
      </c>
      <c r="C8" s="54"/>
    </row>
    <row r="9" spans="1:3" s="53" customFormat="1" ht="20.100000000000001" customHeight="1">
      <c r="A9" s="61" t="s">
        <v>193</v>
      </c>
      <c r="B9" s="60" t="s">
        <v>188</v>
      </c>
      <c r="C9" s="54"/>
    </row>
    <row r="10" spans="1:3" s="53" customFormat="1" ht="6" customHeight="1">
      <c r="A10" s="5"/>
      <c r="B10" s="5"/>
      <c r="C10" s="54"/>
    </row>
    <row r="11" spans="1:3" s="53" customFormat="1" ht="78" customHeight="1">
      <c r="A11" s="297" t="s">
        <v>194</v>
      </c>
      <c r="B11" s="297"/>
      <c r="C11" s="54"/>
    </row>
    <row r="12" spans="1:3" s="53" customFormat="1" ht="14.25" customHeight="1">
      <c r="A12" s="54"/>
      <c r="B12" s="54"/>
      <c r="C12" s="54"/>
    </row>
    <row r="13" spans="1:3" s="53" customFormat="1" ht="14.25" customHeight="1">
      <c r="A13" s="54"/>
      <c r="B13" s="54"/>
      <c r="C13" s="54"/>
    </row>
    <row r="14" spans="1:3" s="53" customFormat="1" ht="14.25" customHeight="1">
      <c r="A14" s="54"/>
      <c r="B14" s="54"/>
      <c r="C14" s="54"/>
    </row>
    <row r="15" spans="1:3" s="53" customFormat="1" ht="14.25" customHeight="1">
      <c r="A15" s="54"/>
      <c r="B15" s="54"/>
      <c r="C15" s="54"/>
    </row>
    <row r="16" spans="1:3" s="53" customFormat="1" ht="14.25" customHeight="1">
      <c r="A16" s="54"/>
      <c r="B16" s="54"/>
      <c r="C16" s="54"/>
    </row>
    <row r="17" spans="1:3" s="53" customFormat="1" ht="14.25" customHeight="1"/>
    <row r="18" spans="1:3" s="53" customFormat="1" ht="14.25" customHeight="1"/>
    <row r="19" spans="1:3" s="53" customFormat="1" ht="14.25" customHeight="1"/>
    <row r="20" spans="1:3" s="53" customFormat="1" ht="14.25" customHeight="1"/>
    <row r="21" spans="1:3" s="53" customFormat="1" ht="14.25" customHeight="1"/>
    <row r="22" spans="1:3" s="53" customFormat="1" ht="14.25" customHeight="1"/>
    <row r="23" spans="1:3" s="53" customFormat="1" ht="14.25" customHeight="1"/>
    <row r="24" spans="1:3" s="53" customFormat="1" ht="14.25" customHeight="1"/>
    <row r="25" spans="1:3" s="53" customFormat="1" ht="14.25" customHeight="1"/>
    <row r="26" spans="1:3" s="53" customFormat="1" ht="14.25" customHeight="1"/>
    <row r="27" spans="1:3" s="53" customFormat="1" ht="14.25" customHeight="1"/>
    <row r="28" spans="1:3" s="53" customFormat="1" ht="14.25" customHeight="1"/>
    <row r="29" spans="1:3" s="53" customFormat="1" ht="14.25" customHeight="1"/>
    <row r="30" spans="1:3" s="53" customFormat="1" ht="14.25" customHeight="1"/>
    <row r="31" spans="1:3" s="53" customFormat="1" ht="14.25" customHeight="1"/>
    <row r="32" spans="1:3" s="53" customFormat="1" ht="14.25" customHeight="1">
      <c r="A32" s="54"/>
      <c r="B32" s="54"/>
      <c r="C32" s="54"/>
    </row>
    <row r="33" spans="1:3" s="53" customFormat="1" ht="14.25" customHeight="1">
      <c r="A33" s="54"/>
      <c r="B33" s="54"/>
      <c r="C33" s="54"/>
    </row>
    <row r="34" spans="1:3" s="53" customFormat="1" ht="14.25" customHeight="1">
      <c r="A34" s="54"/>
      <c r="B34" s="54"/>
      <c r="C34" s="54"/>
    </row>
    <row r="35" spans="1:3" s="53" customFormat="1" ht="14.25" customHeight="1">
      <c r="A35" s="54"/>
      <c r="B35" s="54"/>
      <c r="C35" s="54"/>
    </row>
  </sheetData>
  <mergeCells count="2">
    <mergeCell ref="A1:B1"/>
    <mergeCell ref="A11:B11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I24" sqref="I24"/>
    </sheetView>
  </sheetViews>
  <sheetFormatPr defaultColWidth="7" defaultRowHeight="11.25"/>
  <cols>
    <col min="1" max="2" width="3.375" style="37" customWidth="1"/>
    <col min="3" max="3" width="3.625" style="37" customWidth="1"/>
    <col min="4" max="4" width="23.5" style="37" customWidth="1"/>
    <col min="5" max="5" width="10.25" style="37" customWidth="1"/>
    <col min="6" max="11" width="10.625" style="37" customWidth="1"/>
    <col min="12" max="16384" width="7" style="37"/>
  </cols>
  <sheetData>
    <row r="1" spans="1:11" ht="42" customHeight="1">
      <c r="A1" s="215" t="s">
        <v>195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5" customHeight="1">
      <c r="A2" s="216" t="s">
        <v>1</v>
      </c>
      <c r="B2" s="216"/>
      <c r="C2" s="216"/>
      <c r="D2" s="216"/>
      <c r="E2" s="39"/>
      <c r="F2" s="40"/>
      <c r="G2" s="40"/>
      <c r="H2" s="40"/>
      <c r="I2" s="40"/>
      <c r="J2" s="40"/>
      <c r="K2" s="51" t="s">
        <v>2</v>
      </c>
    </row>
    <row r="3" spans="1:11" s="35" customFormat="1" ht="16.5" customHeight="1">
      <c r="A3" s="217" t="s">
        <v>84</v>
      </c>
      <c r="B3" s="218"/>
      <c r="C3" s="219"/>
      <c r="D3" s="227" t="s">
        <v>44</v>
      </c>
      <c r="E3" s="230" t="s">
        <v>45</v>
      </c>
      <c r="F3" s="220"/>
      <c r="G3" s="220"/>
      <c r="H3" s="220"/>
      <c r="I3" s="220"/>
      <c r="J3" s="220"/>
      <c r="K3" s="220"/>
    </row>
    <row r="4" spans="1:11" s="35" customFormat="1" ht="14.25" customHeight="1">
      <c r="A4" s="225" t="s">
        <v>57</v>
      </c>
      <c r="B4" s="226" t="s">
        <v>58</v>
      </c>
      <c r="C4" s="226" t="s">
        <v>59</v>
      </c>
      <c r="D4" s="228"/>
      <c r="E4" s="230"/>
      <c r="F4" s="221" t="s">
        <v>86</v>
      </c>
      <c r="G4" s="221"/>
      <c r="H4" s="221"/>
      <c r="I4" s="222" t="s">
        <v>87</v>
      </c>
      <c r="J4" s="223"/>
      <c r="K4" s="224"/>
    </row>
    <row r="5" spans="1:11" s="35" customFormat="1" ht="37.5" customHeight="1">
      <c r="A5" s="225"/>
      <c r="B5" s="226"/>
      <c r="C5" s="226"/>
      <c r="D5" s="229"/>
      <c r="E5" s="230"/>
      <c r="F5" s="42" t="s">
        <v>18</v>
      </c>
      <c r="G5" s="42" t="s">
        <v>134</v>
      </c>
      <c r="H5" s="42" t="s">
        <v>135</v>
      </c>
      <c r="I5" s="42" t="s">
        <v>18</v>
      </c>
      <c r="J5" s="42" t="s">
        <v>90</v>
      </c>
      <c r="K5" s="42" t="s">
        <v>91</v>
      </c>
    </row>
    <row r="6" spans="1:11" s="35" customFormat="1" ht="20.100000000000001" customHeight="1">
      <c r="A6" s="45" t="s">
        <v>69</v>
      </c>
      <c r="B6" s="44" t="s">
        <v>69</v>
      </c>
      <c r="C6" s="44" t="s">
        <v>69</v>
      </c>
      <c r="D6" s="44" t="s">
        <v>69</v>
      </c>
      <c r="E6" s="43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</row>
    <row r="7" spans="1:11" s="35" customFormat="1" ht="20.100000000000001" customHeight="1">
      <c r="A7" s="46"/>
      <c r="B7" s="47"/>
      <c r="C7" s="47"/>
      <c r="D7" s="48"/>
      <c r="E7" s="49"/>
      <c r="F7" s="49"/>
      <c r="G7" s="49"/>
      <c r="H7" s="49"/>
      <c r="I7" s="49"/>
      <c r="J7" s="49"/>
      <c r="K7" s="49"/>
    </row>
    <row r="8" spans="1:11" s="36" customFormat="1" ht="14.25">
      <c r="A8" s="50" t="s">
        <v>196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s="36" customFormat="1" ht="14.25">
      <c r="A9" s="37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s="36" customFormat="1" ht="14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s="36" customFormat="1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s="36" customFormat="1" ht="14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s="36" customFormat="1" ht="14.25"/>
    <row r="14" spans="1:11" s="36" customFormat="1" ht="14.25"/>
    <row r="15" spans="1:11" s="36" customFormat="1" ht="14.25"/>
    <row r="16" spans="1:11" s="36" customFormat="1" ht="14.25"/>
    <row r="17" s="36" customFormat="1" ht="14.25"/>
    <row r="18" s="36" customFormat="1" ht="14.25"/>
    <row r="19" s="36" customFormat="1" ht="14.25"/>
    <row r="20" s="36" customFormat="1" ht="14.25"/>
    <row r="21" s="36" customFormat="1" ht="14.25"/>
    <row r="22" s="36" customFormat="1" ht="14.25"/>
    <row r="23" s="36" customFormat="1" ht="14.25"/>
    <row r="24" s="36" customFormat="1" ht="14.25"/>
    <row r="25" s="36" customFormat="1" ht="14.25"/>
    <row r="26" s="36" customFormat="1" ht="14.25"/>
    <row r="27" s="36" customFormat="1" ht="14.25"/>
    <row r="28" s="36" customFormat="1" ht="14.25"/>
    <row r="29" s="36" customFormat="1" ht="14.25"/>
    <row r="30" s="36" customFormat="1" ht="14.25"/>
    <row r="31" s="3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30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18" sqref="C18"/>
    </sheetView>
  </sheetViews>
  <sheetFormatPr defaultColWidth="8.875" defaultRowHeight="14.25"/>
  <cols>
    <col min="1" max="1" width="38" style="18" customWidth="1"/>
    <col min="2" max="2" width="15.5" style="18" customWidth="1"/>
    <col min="3" max="3" width="37.625" style="18" customWidth="1"/>
    <col min="4" max="4" width="14.625" style="18" customWidth="1"/>
    <col min="5" max="32" width="9" style="18"/>
    <col min="33" max="16384" width="8.875" style="18"/>
  </cols>
  <sheetData>
    <row r="1" spans="1:4" ht="42" customHeight="1">
      <c r="A1" s="298" t="s">
        <v>197</v>
      </c>
      <c r="B1" s="298"/>
      <c r="C1" s="298"/>
      <c r="D1" s="298"/>
    </row>
    <row r="2" spans="1:4" ht="15" customHeight="1">
      <c r="A2" s="19" t="s">
        <v>1</v>
      </c>
      <c r="B2" s="19"/>
      <c r="C2" s="19"/>
      <c r="D2" s="20" t="s">
        <v>2</v>
      </c>
    </row>
    <row r="3" spans="1:4" ht="21" customHeight="1">
      <c r="A3" s="21" t="s">
        <v>198</v>
      </c>
      <c r="B3" s="22" t="s">
        <v>199</v>
      </c>
      <c r="C3" s="21" t="s">
        <v>198</v>
      </c>
      <c r="D3" s="22" t="s">
        <v>200</v>
      </c>
    </row>
    <row r="4" spans="1:4" ht="21" customHeight="1">
      <c r="A4" s="23" t="s">
        <v>201</v>
      </c>
      <c r="B4" s="24"/>
      <c r="C4" s="25" t="s">
        <v>202</v>
      </c>
      <c r="D4" s="26" t="s">
        <v>203</v>
      </c>
    </row>
    <row r="5" spans="1:4" ht="21" customHeight="1">
      <c r="A5" s="23" t="s">
        <v>204</v>
      </c>
      <c r="B5" s="24"/>
      <c r="C5" s="25" t="s">
        <v>205</v>
      </c>
      <c r="D5" s="24"/>
    </row>
    <row r="6" spans="1:4" ht="21" customHeight="1">
      <c r="A6" s="23" t="s">
        <v>206</v>
      </c>
      <c r="B6" s="24"/>
      <c r="C6" s="25" t="s">
        <v>207</v>
      </c>
      <c r="D6" s="24"/>
    </row>
    <row r="7" spans="1:4" ht="21" customHeight="1">
      <c r="A7" s="23" t="s">
        <v>208</v>
      </c>
      <c r="B7" s="24"/>
      <c r="C7" s="25" t="s">
        <v>209</v>
      </c>
      <c r="D7" s="24"/>
    </row>
    <row r="8" spans="1:4" ht="21" customHeight="1">
      <c r="A8" s="23" t="s">
        <v>210</v>
      </c>
      <c r="B8" s="24"/>
      <c r="C8" s="25" t="s">
        <v>211</v>
      </c>
      <c r="D8" s="24"/>
    </row>
    <row r="9" spans="1:4" ht="21" customHeight="1">
      <c r="A9" s="23"/>
      <c r="B9" s="24"/>
      <c r="C9" s="25"/>
      <c r="D9" s="24"/>
    </row>
    <row r="10" spans="1:4" s="16" customFormat="1" ht="21" customHeight="1">
      <c r="A10" s="27" t="s">
        <v>212</v>
      </c>
      <c r="B10" s="28"/>
      <c r="C10" s="29" t="s">
        <v>213</v>
      </c>
      <c r="D10" s="28"/>
    </row>
    <row r="11" spans="1:4" s="17" customFormat="1" ht="21" customHeight="1">
      <c r="A11" s="30" t="s">
        <v>17</v>
      </c>
      <c r="B11" s="31"/>
      <c r="C11" s="32" t="s">
        <v>214</v>
      </c>
      <c r="D11" s="24"/>
    </row>
    <row r="12" spans="1:4" ht="21" customHeight="1">
      <c r="A12" s="33" t="s">
        <v>215</v>
      </c>
      <c r="B12" s="24"/>
      <c r="C12" s="30"/>
      <c r="D12" s="24"/>
    </row>
    <row r="13" spans="1:4" ht="21" customHeight="1">
      <c r="A13" s="32"/>
      <c r="B13" s="24"/>
      <c r="C13" s="30"/>
      <c r="D13" s="24"/>
    </row>
    <row r="14" spans="1:4" ht="21" customHeight="1">
      <c r="A14" s="27" t="s">
        <v>39</v>
      </c>
      <c r="B14" s="28"/>
      <c r="C14" s="29" t="s">
        <v>40</v>
      </c>
      <c r="D14" s="28"/>
    </row>
    <row r="15" spans="1:4" s="16" customFormat="1" ht="21" customHeight="1">
      <c r="A15" s="18" t="s">
        <v>196</v>
      </c>
      <c r="B15" s="18"/>
      <c r="C15" s="18"/>
      <c r="D15" s="18"/>
    </row>
    <row r="16" spans="1:4">
      <c r="D16" s="34"/>
    </row>
    <row r="17" spans="2:2">
      <c r="B17" s="34">
        <v>0</v>
      </c>
    </row>
  </sheetData>
  <mergeCells count="1">
    <mergeCell ref="A1:D1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2019-12-06T09:38:30Z</dcterms:created>
  <dcterms:modified xsi:type="dcterms:W3CDTF">2020-03-31T10:06:15Z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